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2023年中央" sheetId="1" r:id="rId1"/>
    <sheet name="2023年自治区"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<sst xmlns="http://schemas.openxmlformats.org/spreadsheetml/2006/main" count="132" uniqueCount="90">
  <si>
    <t>附件1</t>
  </si>
  <si>
    <t xml:space="preserve">2023年中央彩票公益金安排项目组织实施情况表 </t>
  </si>
  <si>
    <t>填报单位：钦州市钦北区民政局</t>
  </si>
  <si>
    <t xml:space="preserve">                单位：万元</t>
  </si>
  <si>
    <t>项目类别（部门名称）</t>
  </si>
  <si>
    <t>项目个数</t>
  </si>
  <si>
    <t>项目金额</t>
  </si>
  <si>
    <t>已支出金额</t>
  </si>
  <si>
    <t>支出进度</t>
  </si>
  <si>
    <t>2023年资金结转结余</t>
  </si>
  <si>
    <t>项目组织实施情况</t>
  </si>
  <si>
    <t>项目效益</t>
  </si>
  <si>
    <t>业务处室</t>
  </si>
  <si>
    <t>备注（文件号）</t>
  </si>
  <si>
    <t>钦北区 合计</t>
  </si>
  <si>
    <t>儿童福利类</t>
  </si>
  <si>
    <t>2023年孤儿助学金</t>
  </si>
  <si>
    <t>使用2023年度资金8.75万元，资金在孤儿入学取得学籍后提供就读证明到区民政局次月发放，本年共资助21名孤儿，资金发放率100%，经调查，接受孤儿助学项目资助的孤儿满意度100%。</t>
  </si>
  <si>
    <t>按季度通过社会化发放，孤儿就学得到保障，提高了孤儿助学工作社会效益。</t>
  </si>
  <si>
    <t>社会福利股</t>
  </si>
  <si>
    <t>钦市财社[2022]194号、钦市财社[2023]60号</t>
  </si>
  <si>
    <t>老年福利类项目</t>
  </si>
  <si>
    <t>钦北区特殊困难老年人适老化改造项目</t>
  </si>
  <si>
    <t>已完成575户改造任务</t>
  </si>
  <si>
    <t>支持养老服务机构建设和改善基础设施，消除风险隐患。</t>
  </si>
  <si>
    <t>钦市财社[2022]194号</t>
  </si>
  <si>
    <t>长者饭堂</t>
  </si>
  <si>
    <t>用于钦北区长者饭堂的运营，解决长者饭堂所需的资金难题，为长者饭堂服务建设提供更多的支持和便利，目前已建设挂牌6个长者饭堂。</t>
  </si>
  <si>
    <t>提升社区、居家困难老年人照护服务能力，增强老年人获得感、幸福感。</t>
  </si>
  <si>
    <t>广西AAA老年人宜居社区以奖代补经费-永福社区项目</t>
  </si>
  <si>
    <t>永福社区未实施建设（由子材街道作为业主组织实施，区民政局负责项目开展工作指导和监督）</t>
  </si>
  <si>
    <t>无</t>
  </si>
  <si>
    <t>养老服务设施安全生产质量提升项目（含疫情防控、食品安全生产、消防安全、维修改造等）</t>
  </si>
  <si>
    <t>用于敬老院的养老服务设施维修改造</t>
  </si>
  <si>
    <t>确保养老服务设施安全质量</t>
  </si>
  <si>
    <t>居家和社区基本养老服务提升项目-家庭养老床位建设</t>
  </si>
  <si>
    <t>该项目已安装家庭养老床位110张</t>
  </si>
  <si>
    <t>为110名经济困难的失能和部分失能老年人家庭解决了护理上的不便，减轻家庭护理负担。</t>
  </si>
  <si>
    <t>钦市财社[2023]57号</t>
  </si>
  <si>
    <t>居家和社区基本养老服务提升项目-居家养老上门服务</t>
  </si>
  <si>
    <t>已上门服务3400人次</t>
  </si>
  <si>
    <t>有效提高了居家和社区养老服务能力和品质，大大提升了老年人的获得感、幸福感。</t>
  </si>
  <si>
    <t>附件2</t>
  </si>
  <si>
    <t>2023年自治区彩票公益金安排项目组织实施情况表</t>
  </si>
  <si>
    <t>备注</t>
  </si>
  <si>
    <t>钦北区合计</t>
  </si>
  <si>
    <t>钦北区特殊困难老年人探访关爱服务项目</t>
  </si>
  <si>
    <t>通过政府购买服务方式，依托专业社工力量，委托第三方服务机构在钦北区长田街道开展特殊困难老年人探访关爱服务试点工作，目前已整合资金，购买服务开展工作。</t>
  </si>
  <si>
    <t>做好我区特殊困难老年人探访关爱服务工作，有效提升特殊困难老年人的幸福感、获得感、安全感。</t>
  </si>
  <si>
    <t>钦市财社[2023]11号</t>
  </si>
  <si>
    <t>钦北区养老服务设施安全生产质量提升项目（含食品安全、消防安全、维修改造、厨房改造等）</t>
  </si>
  <si>
    <t>用于提升改造那蒙屯周养老服务中心消防安全问题，那蒙政府为业主单位，现已签订合同，8月初即将动工改造，现已完成工程的92%。</t>
  </si>
  <si>
    <t>健全我区敬老院消防安全标准化管理体系建设，消除安全隐患。</t>
  </si>
  <si>
    <t>钦北区社区居家养老服务网络项目</t>
  </si>
  <si>
    <t>用于钦北区社区居家养老服务网络建设，目前大井社区居家养老已取得立项批复及项目初步选址意见；城北和永福未取得立项。</t>
  </si>
  <si>
    <t>满足养老服务需求，补齐我区城市社区居家养老工作“短板”，为社区老年人提供更好更便捷的居家养老服务。</t>
  </si>
  <si>
    <t>钦北区新建小区养老服务配套用房改造项目</t>
  </si>
  <si>
    <t>用于钦北区新建小区的养老服务配套用房的改造，已找装修公司出方案和预算。</t>
  </si>
  <si>
    <t>满足养老服务需求，为社区老年人提供更好更便捷的居家养老服务。</t>
  </si>
  <si>
    <t>钦州市钦北区小董镇养老服务中心</t>
  </si>
  <si>
    <t>用于钦北区小董镇养老服务中心的建设，目前该项目已完成立项，可研、初步设计、土质勘察、施工设计、施工图审查和土地征地工作，目前正在做项目用地规划。</t>
  </si>
  <si>
    <t>为了积极应对人口老龄化发展需求，加快钦北区养老服务建设，促进我区养老事业的发展。</t>
  </si>
  <si>
    <t>项目法
钦市财社〔2022〕195号</t>
  </si>
  <si>
    <t>钦北区未成年人关爱保护服务项目</t>
  </si>
  <si>
    <t>洽谈对接第三方购买服务事宜</t>
  </si>
  <si>
    <t>通过购买社工服务，以专业手法和多元化服务方式，形成点-线-面结合的服务模式，营造全社会共同关心关注未成年人成长的良好氛围。</t>
  </si>
  <si>
    <t>低保办</t>
  </si>
  <si>
    <t>社会事务类项目</t>
  </si>
  <si>
    <t>钦北区婚姻登记处规范化建设</t>
  </si>
  <si>
    <t>完成6.3万对婚姻登记档案的整理工作。</t>
  </si>
  <si>
    <t>完成婚姻档案数字化整理，实现数字化、规范化管理，档案数据共建共享。</t>
  </si>
  <si>
    <t>婚姻登记处</t>
  </si>
  <si>
    <t>钦北区红白事服务中心试点建设</t>
  </si>
  <si>
    <t>选址筛查，原计划在平吉镇大田坪村开展红白事服务中心试点工作</t>
  </si>
  <si>
    <t>暂无</t>
  </si>
  <si>
    <t>社会组织和社会工作类项目</t>
  </si>
  <si>
    <t>党建+社会救助试点项目</t>
  </si>
  <si>
    <t>“党建+社会救助”信息化建设项目，已签订项目合同，合同总额29.98万元，项目正在建设中</t>
  </si>
  <si>
    <t>项目的实施方便了救助对象了解低保政策和申请流程，并通过动态信息更新，对已享受低保津贴的人员按时进行资格复审以及生存检测，排查已死亡但还在享受低保津贴的人员，提高了社会救助对象准确率。</t>
  </si>
  <si>
    <t>钦北区2023年社会工作人才队伍和镇（街道）社工站品牌建设</t>
  </si>
  <si>
    <t>钦北区14个镇(街道)设立了社工站，配备了15名驻站社工。各镇（街道）驻站社工制定站点年度计划和月服务计划，进行群体需求调研，围绕“一老一小”“一残一困”等重点人群，开展社工服务。</t>
  </si>
  <si>
    <t>按照服务群体需求，整合、链接各镇（街道）以及各单位部门，精准聚焦服务对象</t>
  </si>
  <si>
    <t>基层政权类项目</t>
  </si>
  <si>
    <t>平吉镇平吉村委乡村振兴公共服务中心惠民设施建设项目</t>
  </si>
  <si>
    <t>项目正在筹划中</t>
  </si>
  <si>
    <t>待项目建成后，将改善平吉村委公共服务中心的硬件配套设施，进一步提高村委服务水平与质量，满足了群众的办事需求，打通服务群众的“最后一公里”。</t>
  </si>
  <si>
    <t>基层政权股</t>
  </si>
  <si>
    <t>大寺镇那葛村委乡村振兴公共服务中心惠民设施建设项目</t>
  </si>
  <si>
    <t>那葛村委一层主体已封顶</t>
  </si>
  <si>
    <t>待项目建成后，将改善那葛村委公共服务中心的硬件配套设施，进一步提高村委服务水平与质量，满足了群众的办事需求，打通服务群众的“最后一公里”。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</si>
</sst>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0"/>
      <color theme="1"/>
      <name val="宋体"/>
      <charset val="134"/>
      <scheme val="minor"/>
    </font>
    <font>
      <sz val="10"/>
      <color rgb="FFFF0000"/>
      <name val="宋体"/>
      <charset val="134"/>
      <scheme val="minor"/>
    </font>
    <font>
      <b/>
      <sz val="10"/>
      <color theme="1"/>
      <name val="宋体"/>
      <charset val="134"/>
      <scheme val="minor"/>
    </font>
    <font>
      <sz val="16"/>
      <name val="黑体"/>
      <charset val="134"/>
    </font>
    <font>
      <sz val="10"/>
      <color theme="1"/>
      <name val="黑体"/>
      <charset val="134"/>
    </font>
    <font>
      <b/>
      <sz val="18"/>
      <name val="方正小标宋简体"/>
      <charset val="134"/>
    </font>
    <font>
      <sz val="12"/>
      <name val="宋体"/>
      <charset val="134"/>
      <scheme val="minor"/>
    </font>
    <font>
      <sz val="10"/>
      <name val="宋体"/>
      <charset val="134"/>
      <scheme val="minor"/>
    </font>
    <font>
      <b/>
      <sz val="11"/>
      <name val="宋体"/>
      <charset val="134"/>
      <scheme val="minor"/>
    </font>
    <font>
      <sz val="11"/>
      <name val="宋体"/>
      <charset val="134"/>
      <scheme val="minor"/>
    </font>
    <font>
      <sz val="11"/>
      <name val="SimSun"/>
      <charset val="134"/>
    </font>
    <font>
      <sz val="10"/>
      <name val="宋体"/>
      <charset val="134"/>
    </font>
    <font>
      <b/>
      <sz val="10"/>
      <color rgb="FFFF0000"/>
      <name val="宋体"/>
      <charset val="134"/>
      <scheme val="minor"/>
    </font>
    <font>
      <sz val="12"/>
      <color theme="1"/>
      <name val="黑体"/>
      <charset val="134"/>
    </font>
    <font>
      <sz val="12"/>
      <color theme="1"/>
      <name val="宋体"/>
      <charset val="134"/>
      <scheme val="minor"/>
    </font>
    <font>
      <b/>
      <sz val="18"/>
      <color theme="1"/>
      <name val="方正小标宋简体"/>
      <charset val="134"/>
    </font>
    <font>
      <b/>
      <sz val="12"/>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26" fillId="0" borderId="5" applyNumberFormat="0" applyFill="0" applyAlignment="0" applyProtection="0">
      <alignment vertical="center"/>
    </xf>
    <xf numFmtId="0" fontId="26" fillId="0" borderId="0" applyNumberFormat="0" applyFill="0" applyBorder="0" applyAlignment="0" applyProtection="0">
      <alignment vertical="center"/>
    </xf>
    <xf numFmtId="0" fontId="27" fillId="4" borderId="6" applyNumberFormat="0" applyAlignment="0" applyProtection="0">
      <alignment vertical="center"/>
    </xf>
    <xf numFmtId="0" fontId="28" fillId="5" borderId="7" applyNumberFormat="0" applyAlignment="0" applyProtection="0">
      <alignment vertical="center"/>
    </xf>
    <xf numFmtId="0" fontId="29" fillId="5" borderId="6" applyNumberFormat="0" applyAlignment="0" applyProtection="0">
      <alignment vertical="center"/>
    </xf>
    <xf numFmtId="0" fontId="30" fillId="6" borderId="8" applyNumberFormat="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7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xf numFmtId="0" fontId="5" fillId="0" borderId="0" xfId="0" applyFont="1" applyFill="1" applyBorder="1" applyAlignment="1">
      <alignment horizontal="right"/>
    </xf>
    <xf numFmtId="0" fontId="1" fillId="0" borderId="0" xfId="0" applyFont="1" applyFill="1" applyBorder="1" applyAlignment="1">
      <alignment horizontal="right"/>
    </xf>
    <xf numFmtId="10" fontId="1" fillId="0" borderId="0" xfId="0" applyNumberFormat="1" applyFont="1" applyFill="1" applyBorder="1" applyAlignment="1">
      <alignment horizontal="right"/>
    </xf>
    <xf numFmtId="0" fontId="1" fillId="0" borderId="0" xfId="0" applyFont="1" applyFill="1" applyBorder="1" applyAlignment="1">
      <alignment horizontal="justify"/>
    </xf>
    <xf numFmtId="0" fontId="6" fillId="0" borderId="0" xfId="0" applyFont="1" applyFill="1" applyBorder="1" applyAlignment="1">
      <alignment horizontal="center" vertical="center"/>
    </xf>
    <xf numFmtId="0" fontId="6" fillId="0" borderId="0" xfId="0" applyFont="1" applyFill="1" applyBorder="1" applyAlignment="1">
      <alignment horizontal="right" vertical="center"/>
    </xf>
    <xf numFmtId="10" fontId="6" fillId="0" borderId="0" xfId="0" applyNumberFormat="1" applyFont="1" applyFill="1" applyBorder="1" applyAlignment="1">
      <alignment horizontal="right" vertical="center"/>
    </xf>
    <xf numFmtId="0" fontId="6" fillId="0" borderId="0" xfId="0" applyFont="1" applyFill="1" applyBorder="1" applyAlignment="1">
      <alignment horizontal="justify" vertical="center"/>
    </xf>
    <xf numFmtId="0" fontId="7" fillId="0" borderId="0" xfId="0" applyFont="1" applyFill="1" applyAlignment="1">
      <alignment horizontal="left" vertical="center" wrapText="1"/>
    </xf>
    <xf numFmtId="0" fontId="8" fillId="0" borderId="0" xfId="0" applyFont="1" applyFill="1" applyBorder="1" applyAlignment="1">
      <alignment horizontal="right"/>
    </xf>
    <xf numFmtId="10" fontId="8" fillId="0" borderId="0" xfId="0" applyNumberFormat="1" applyFont="1" applyFill="1" applyBorder="1" applyAlignment="1">
      <alignment horizontal="right"/>
    </xf>
    <xf numFmtId="0" fontId="8" fillId="0" borderId="0" xfId="0" applyFont="1" applyFill="1" applyBorder="1" applyAlignment="1">
      <alignment horizontal="justify"/>
    </xf>
    <xf numFmtId="0" fontId="8" fillId="0" borderId="0" xfId="0" applyFont="1" applyFill="1" applyBorder="1" applyAlignment="1">
      <alignment horizontal="justify" vertical="center"/>
    </xf>
    <xf numFmtId="0" fontId="9" fillId="0" borderId="1" xfId="0" applyFont="1" applyFill="1" applyBorder="1" applyAlignment="1">
      <alignment horizontal="center" vertical="center"/>
    </xf>
    <xf numFmtId="0" fontId="9" fillId="0" borderId="1" xfId="0" applyFont="1" applyFill="1" applyBorder="1" applyAlignment="1">
      <alignment horizontal="right" vertical="center" wrapText="1"/>
    </xf>
    <xf numFmtId="0" fontId="9" fillId="0" borderId="1" xfId="0" applyFont="1" applyFill="1" applyBorder="1" applyAlignment="1">
      <alignment horizontal="center" vertical="center" wrapText="1"/>
    </xf>
    <xf numFmtId="10" fontId="9" fillId="0" borderId="1" xfId="0" applyNumberFormat="1" applyFont="1" applyFill="1" applyBorder="1" applyAlignment="1">
      <alignment horizontal="right" vertical="center" wrapText="1"/>
    </xf>
    <xf numFmtId="0" fontId="9" fillId="0" borderId="1" xfId="0" applyFont="1" applyFill="1" applyBorder="1" applyAlignment="1">
      <alignment horizontal="left" vertical="center"/>
    </xf>
    <xf numFmtId="10" fontId="9" fillId="0" borderId="1" xfId="0" applyNumberFormat="1" applyFont="1" applyFill="1" applyBorder="1" applyAlignment="1" applyProtection="1">
      <alignment horizontal="right" vertical="center"/>
    </xf>
    <xf numFmtId="0" fontId="9" fillId="0" borderId="1" xfId="0" applyFont="1" applyFill="1" applyBorder="1" applyAlignment="1">
      <alignment horizontal="justify" vertical="center" wrapText="1"/>
    </xf>
    <xf numFmtId="0" fontId="9" fillId="0" borderId="1" xfId="0" applyFont="1" applyFill="1" applyBorder="1" applyAlignment="1">
      <alignment horizontal="justify"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right" vertical="center" wrapText="1"/>
    </xf>
    <xf numFmtId="10" fontId="10" fillId="0" borderId="1" xfId="0" applyNumberFormat="1" applyFont="1" applyFill="1" applyBorder="1" applyAlignment="1" applyProtection="1">
      <alignment horizontal="right" vertical="center"/>
    </xf>
    <xf numFmtId="0" fontId="10" fillId="0" borderId="1" xfId="0" applyFont="1" applyFill="1" applyBorder="1" applyAlignment="1">
      <alignment horizontal="justify" vertical="center"/>
    </xf>
    <xf numFmtId="0" fontId="9" fillId="0" borderId="1" xfId="0" applyFont="1" applyFill="1" applyBorder="1" applyAlignment="1">
      <alignment horizontal="right" vertical="center"/>
    </xf>
    <xf numFmtId="0" fontId="10" fillId="0" borderId="1" xfId="0" applyFont="1" applyFill="1" applyBorder="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right" vertical="center" wrapText="1"/>
    </xf>
    <xf numFmtId="0" fontId="10" fillId="0" borderId="1" xfId="0" applyFont="1" applyFill="1" applyBorder="1" applyAlignment="1">
      <alignment horizontal="right"/>
    </xf>
    <xf numFmtId="0" fontId="12" fillId="0" borderId="0" xfId="0" applyFont="1" applyFill="1" applyAlignment="1">
      <alignment vertical="center"/>
    </xf>
    <xf numFmtId="0" fontId="8" fillId="0" borderId="0" xfId="0" applyFont="1" applyFill="1" applyBorder="1" applyAlignment="1">
      <alignment vertical="center"/>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13" fillId="0" borderId="0" xfId="0" applyFont="1" applyFill="1" applyBorder="1" applyAlignment="1">
      <alignment vertical="center"/>
    </xf>
    <xf numFmtId="0" fontId="10" fillId="0" borderId="1" xfId="0" applyFont="1" applyFill="1" applyBorder="1" applyAlignment="1">
      <alignment vertical="center"/>
    </xf>
    <xf numFmtId="0" fontId="0" fillId="0" borderId="0" xfId="0" applyFont="1" applyFill="1" applyBorder="1" applyAlignment="1">
      <alignment vertical="center" wrapText="1"/>
    </xf>
    <xf numFmtId="0" fontId="4" fillId="0" borderId="0" xfId="0" applyFont="1" applyFill="1" applyBorder="1" applyAlignment="1">
      <alignment wrapText="1"/>
    </xf>
    <xf numFmtId="0" fontId="14" fillId="0" borderId="0" xfId="0" applyFont="1" applyFill="1" applyBorder="1" applyAlignment="1">
      <alignment horizontal="right" wrapText="1"/>
    </xf>
    <xf numFmtId="0" fontId="15" fillId="0" borderId="0" xfId="0" applyFont="1" applyFill="1" applyBorder="1" applyAlignment="1">
      <alignment horizontal="right" wrapText="1"/>
    </xf>
    <xf numFmtId="10" fontId="15" fillId="0" borderId="0" xfId="0" applyNumberFormat="1" applyFont="1" applyFill="1" applyBorder="1" applyAlignment="1">
      <alignment horizontal="right" wrapText="1"/>
    </xf>
    <xf numFmtId="0" fontId="15" fillId="0" borderId="0" xfId="0" applyFont="1" applyFill="1" applyBorder="1" applyAlignment="1">
      <alignment horizontal="justify" wrapText="1"/>
    </xf>
    <xf numFmtId="0" fontId="6" fillId="0" borderId="0" xfId="0" applyFont="1" applyFill="1" applyBorder="1" applyAlignment="1">
      <alignment horizontal="center" vertical="center" wrapText="1"/>
    </xf>
    <xf numFmtId="0" fontId="16" fillId="0" borderId="0" xfId="0" applyFont="1" applyFill="1" applyBorder="1" applyAlignment="1">
      <alignment horizontal="right" vertical="center" wrapText="1"/>
    </xf>
    <xf numFmtId="10" fontId="16" fillId="0" borderId="0" xfId="0" applyNumberFormat="1" applyFont="1" applyFill="1" applyBorder="1" applyAlignment="1">
      <alignment horizontal="right" vertical="center" wrapText="1"/>
    </xf>
    <xf numFmtId="0" fontId="16" fillId="0" borderId="0" xfId="0" applyFont="1" applyFill="1" applyBorder="1" applyAlignment="1">
      <alignment horizontal="justify" vertical="center" wrapText="1"/>
    </xf>
    <xf numFmtId="0" fontId="15" fillId="0" borderId="0" xfId="0" applyFont="1" applyFill="1" applyBorder="1" applyAlignment="1">
      <alignment horizontal="justify"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right" vertical="center" wrapText="1"/>
    </xf>
    <xf numFmtId="10" fontId="17" fillId="0" borderId="1" xfId="0" applyNumberFormat="1" applyFont="1" applyFill="1" applyBorder="1" applyAlignment="1">
      <alignment horizontal="right" vertical="center" wrapText="1"/>
    </xf>
    <xf numFmtId="0" fontId="17" fillId="2" borderId="1" xfId="0" applyFont="1" applyFill="1" applyBorder="1" applyAlignment="1">
      <alignment horizontal="center" vertical="center" wrapText="1"/>
    </xf>
    <xf numFmtId="9" fontId="17" fillId="2" borderId="1" xfId="3" applyFont="1" applyFill="1" applyBorder="1" applyAlignment="1">
      <alignment horizontal="center" vertical="center" wrapText="1"/>
    </xf>
    <xf numFmtId="0" fontId="7" fillId="2" borderId="1" xfId="0" applyFont="1" applyFill="1" applyBorder="1" applyAlignment="1">
      <alignment horizontal="justify" vertical="center" wrapText="1"/>
    </xf>
    <xf numFmtId="0" fontId="1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0" fontId="9" fillId="2" borderId="1" xfId="0" applyNumberFormat="1" applyFont="1" applyFill="1" applyBorder="1" applyAlignment="1" applyProtection="1">
      <alignment horizontal="center" vertical="center" wrapText="1"/>
    </xf>
    <xf numFmtId="0" fontId="10" fillId="2" borderId="1" xfId="0" applyFont="1" applyFill="1" applyBorder="1" applyAlignment="1">
      <alignment horizontal="justify" vertical="center" wrapText="1"/>
    </xf>
    <xf numFmtId="0" fontId="10" fillId="2" borderId="1" xfId="0" applyFont="1" applyFill="1" applyBorder="1" applyAlignment="1">
      <alignment horizontal="center" vertical="center" wrapText="1"/>
    </xf>
    <xf numFmtId="10" fontId="10" fillId="2" borderId="1" xfId="0" applyNumberFormat="1" applyFont="1" applyFill="1" applyBorder="1" applyAlignment="1" applyProtection="1">
      <alignment horizontal="center" vertical="center" wrapText="1"/>
    </xf>
    <xf numFmtId="9" fontId="9" fillId="0" borderId="1" xfId="3"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2" xfId="0" applyFont="1" applyFill="1" applyBorder="1" applyAlignment="1">
      <alignment horizontal="left" vertical="center" wrapText="1"/>
    </xf>
    <xf numFmtId="0" fontId="10" fillId="0" borderId="1" xfId="0" applyFont="1" applyFill="1" applyBorder="1" applyAlignment="1">
      <alignment horizontal="center" vertical="center" wrapText="1"/>
    </xf>
    <xf numFmtId="9" fontId="10" fillId="0" borderId="1" xfId="3" applyFont="1" applyFill="1" applyBorder="1" applyAlignment="1">
      <alignment horizontal="center" vertical="center" wrapText="1"/>
    </xf>
    <xf numFmtId="0" fontId="10" fillId="0" borderId="0" xfId="0" applyFont="1" applyFill="1" applyBorder="1" applyAlignment="1">
      <alignment vertical="center" wrapText="1"/>
    </xf>
    <xf numFmtId="0" fontId="0"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L5" sqref="L5"/>
    </sheetView>
  </sheetViews>
  <sheetFormatPr defaultColWidth="22.25" defaultRowHeight="33" customHeight="1"/>
  <cols>
    <col min="1" max="1" width="26.125" style="43" customWidth="1"/>
    <col min="2" max="2" width="8.125" style="43" customWidth="1"/>
    <col min="3" max="3" width="7.25" style="43" customWidth="1"/>
    <col min="4" max="4" width="9.125" style="43" customWidth="1"/>
    <col min="5" max="5" width="11.25" style="43" customWidth="1"/>
    <col min="6" max="6" width="12.5" style="43" customWidth="1"/>
    <col min="7" max="7" width="29" style="43" customWidth="1"/>
    <col min="8" max="8" width="19" style="43" customWidth="1"/>
    <col min="9" max="9" width="16.625" style="43" customWidth="1"/>
    <col min="10" max="10" width="15.25" style="43" customWidth="1"/>
    <col min="11" max="16384" width="22.25" style="43"/>
  </cols>
  <sheetData>
    <row r="1" s="43" customFormat="1" customHeight="1" spans="1:9">
      <c r="A1" s="44" t="s">
        <v>0</v>
      </c>
      <c r="B1" s="45"/>
      <c r="C1" s="46"/>
      <c r="D1" s="46"/>
      <c r="E1" s="47"/>
      <c r="F1" s="46"/>
      <c r="G1" s="48"/>
      <c r="H1" s="48"/>
      <c r="I1" s="48"/>
    </row>
    <row r="2" s="43" customFormat="1" ht="42" customHeight="1" spans="1:9">
      <c r="A2" s="49" t="s">
        <v>1</v>
      </c>
      <c r="B2" s="50"/>
      <c r="C2" s="50"/>
      <c r="D2" s="50"/>
      <c r="E2" s="51"/>
      <c r="F2" s="50"/>
      <c r="G2" s="52"/>
      <c r="H2" s="52"/>
      <c r="I2" s="52"/>
    </row>
    <row r="3" s="43" customFormat="1" customHeight="1" spans="1:9">
      <c r="A3" s="13" t="s">
        <v>2</v>
      </c>
      <c r="B3" s="13"/>
      <c r="C3" s="46"/>
      <c r="D3" s="46"/>
      <c r="E3" s="47"/>
      <c r="F3" s="46"/>
      <c r="G3" s="48"/>
      <c r="H3" s="53" t="s">
        <v>3</v>
      </c>
      <c r="I3" s="53"/>
    </row>
    <row r="4" s="43" customFormat="1" ht="71" customHeight="1" spans="1:10">
      <c r="A4" s="54" t="s">
        <v>4</v>
      </c>
      <c r="B4" s="55" t="s">
        <v>5</v>
      </c>
      <c r="C4" s="55" t="s">
        <v>6</v>
      </c>
      <c r="D4" s="55" t="s">
        <v>7</v>
      </c>
      <c r="E4" s="56" t="s">
        <v>8</v>
      </c>
      <c r="F4" s="55" t="s">
        <v>9</v>
      </c>
      <c r="G4" s="54" t="s">
        <v>10</v>
      </c>
      <c r="H4" s="54" t="s">
        <v>11</v>
      </c>
      <c r="I4" s="54" t="s">
        <v>12</v>
      </c>
      <c r="J4" s="40" t="s">
        <v>13</v>
      </c>
    </row>
    <row r="5" s="43" customFormat="1" customHeight="1" spans="1:10">
      <c r="A5" s="57" t="s">
        <v>14</v>
      </c>
      <c r="B5" s="57">
        <f t="shared" ref="B5:F5" si="0">B6+B8</f>
        <v>7</v>
      </c>
      <c r="C5" s="57">
        <f t="shared" si="0"/>
        <v>547.3</v>
      </c>
      <c r="D5" s="57">
        <f t="shared" si="0"/>
        <v>18.75</v>
      </c>
      <c r="E5" s="58">
        <f t="shared" ref="E5:E14" si="1">D5/C5</f>
        <v>0.0342590900785675</v>
      </c>
      <c r="F5" s="57">
        <f t="shared" si="0"/>
        <v>528.55</v>
      </c>
      <c r="G5" s="59"/>
      <c r="H5" s="59"/>
      <c r="I5" s="59"/>
      <c r="J5" s="33"/>
    </row>
    <row r="6" s="43" customFormat="1" ht="44" customHeight="1" spans="1:10">
      <c r="A6" s="60" t="s">
        <v>15</v>
      </c>
      <c r="B6" s="61">
        <v>1</v>
      </c>
      <c r="C6" s="61">
        <v>22</v>
      </c>
      <c r="D6" s="61">
        <v>8.75</v>
      </c>
      <c r="E6" s="62">
        <v>0.397727272727273</v>
      </c>
      <c r="F6" s="61">
        <v>13.25</v>
      </c>
      <c r="G6" s="63"/>
      <c r="H6" s="63"/>
      <c r="I6" s="63"/>
      <c r="J6" s="33"/>
    </row>
    <row r="7" s="43" customFormat="1" ht="115" customHeight="1" spans="1:10">
      <c r="A7" s="64" t="s">
        <v>16</v>
      </c>
      <c r="B7" s="64">
        <v>1</v>
      </c>
      <c r="C7" s="64">
        <v>22</v>
      </c>
      <c r="D7" s="64">
        <v>8.75</v>
      </c>
      <c r="E7" s="65">
        <f t="shared" si="1"/>
        <v>0.397727272727273</v>
      </c>
      <c r="F7" s="64">
        <v>13.25</v>
      </c>
      <c r="G7" s="63" t="s">
        <v>17</v>
      </c>
      <c r="H7" s="63" t="s">
        <v>18</v>
      </c>
      <c r="I7" s="63" t="s">
        <v>19</v>
      </c>
      <c r="J7" s="33" t="s">
        <v>20</v>
      </c>
    </row>
    <row r="8" s="43" customFormat="1" customHeight="1" spans="1:10">
      <c r="A8" s="20" t="s">
        <v>21</v>
      </c>
      <c r="B8" s="20">
        <f t="shared" ref="B8:F8" si="2">SUM(B9:B14)</f>
        <v>6</v>
      </c>
      <c r="C8" s="20">
        <f t="shared" si="2"/>
        <v>525.3</v>
      </c>
      <c r="D8" s="20">
        <f t="shared" si="2"/>
        <v>10</v>
      </c>
      <c r="E8" s="66">
        <f t="shared" si="1"/>
        <v>0.0190367409099562</v>
      </c>
      <c r="F8" s="20">
        <f t="shared" si="2"/>
        <v>515.3</v>
      </c>
      <c r="G8" s="67"/>
      <c r="H8" s="67"/>
      <c r="I8" s="67"/>
      <c r="J8" s="33"/>
    </row>
    <row r="9" s="43" customFormat="1" ht="87" customHeight="1" spans="1:10">
      <c r="A9" s="68" t="s">
        <v>22</v>
      </c>
      <c r="B9" s="69">
        <v>1</v>
      </c>
      <c r="C9" s="69">
        <v>37.8</v>
      </c>
      <c r="D9" s="69">
        <v>0</v>
      </c>
      <c r="E9" s="70">
        <f t="shared" si="1"/>
        <v>0</v>
      </c>
      <c r="F9" s="69">
        <f t="shared" ref="F9:F14" si="3">C9-D9</f>
        <v>37.8</v>
      </c>
      <c r="G9" s="67" t="s">
        <v>23</v>
      </c>
      <c r="H9" s="67" t="s">
        <v>24</v>
      </c>
      <c r="I9" s="67" t="s">
        <v>19</v>
      </c>
      <c r="J9" s="33" t="s">
        <v>25</v>
      </c>
    </row>
    <row r="10" s="43" customFormat="1" ht="66" customHeight="1" spans="1:10">
      <c r="A10" s="71" t="s">
        <v>26</v>
      </c>
      <c r="B10" s="69">
        <v>1</v>
      </c>
      <c r="C10" s="69">
        <v>10</v>
      </c>
      <c r="D10" s="69">
        <v>0</v>
      </c>
      <c r="E10" s="70">
        <f t="shared" si="1"/>
        <v>0</v>
      </c>
      <c r="F10" s="69">
        <f t="shared" si="3"/>
        <v>10</v>
      </c>
      <c r="G10" s="67" t="s">
        <v>27</v>
      </c>
      <c r="H10" s="67" t="s">
        <v>28</v>
      </c>
      <c r="I10" s="67" t="s">
        <v>19</v>
      </c>
      <c r="J10" s="33" t="s">
        <v>25</v>
      </c>
    </row>
    <row r="11" s="43" customFormat="1" ht="57.95" customHeight="1" spans="1:10">
      <c r="A11" s="26" t="s">
        <v>29</v>
      </c>
      <c r="B11" s="69">
        <v>1</v>
      </c>
      <c r="C11" s="69">
        <v>30</v>
      </c>
      <c r="D11" s="69">
        <v>0</v>
      </c>
      <c r="E11" s="70">
        <f t="shared" si="1"/>
        <v>0</v>
      </c>
      <c r="F11" s="69">
        <f t="shared" si="3"/>
        <v>30</v>
      </c>
      <c r="G11" s="67" t="s">
        <v>30</v>
      </c>
      <c r="H11" s="67" t="s">
        <v>31</v>
      </c>
      <c r="I11" s="67" t="s">
        <v>19</v>
      </c>
      <c r="J11" s="33" t="s">
        <v>25</v>
      </c>
    </row>
    <row r="12" s="43" customFormat="1" ht="56" customHeight="1" spans="1:10">
      <c r="A12" s="72" t="s">
        <v>32</v>
      </c>
      <c r="B12" s="69">
        <v>1</v>
      </c>
      <c r="C12" s="69">
        <v>14.5</v>
      </c>
      <c r="D12" s="69">
        <v>0</v>
      </c>
      <c r="E12" s="70">
        <f t="shared" si="1"/>
        <v>0</v>
      </c>
      <c r="F12" s="69">
        <f t="shared" si="3"/>
        <v>14.5</v>
      </c>
      <c r="G12" s="72" t="s">
        <v>33</v>
      </c>
      <c r="H12" s="72" t="s">
        <v>34</v>
      </c>
      <c r="I12" s="67" t="s">
        <v>19</v>
      </c>
      <c r="J12" s="72" t="s">
        <v>25</v>
      </c>
    </row>
    <row r="13" s="43" customFormat="1" ht="96" customHeight="1" spans="1:10">
      <c r="A13" s="72" t="s">
        <v>35</v>
      </c>
      <c r="B13" s="69">
        <v>1</v>
      </c>
      <c r="C13" s="69">
        <v>190</v>
      </c>
      <c r="D13" s="69">
        <v>0</v>
      </c>
      <c r="E13" s="70">
        <f t="shared" si="1"/>
        <v>0</v>
      </c>
      <c r="F13" s="69">
        <f t="shared" si="3"/>
        <v>190</v>
      </c>
      <c r="G13" s="72" t="s">
        <v>36</v>
      </c>
      <c r="H13" s="72" t="s">
        <v>37</v>
      </c>
      <c r="I13" s="67" t="s">
        <v>19</v>
      </c>
      <c r="J13" s="72" t="s">
        <v>38</v>
      </c>
    </row>
    <row r="14" s="43" customFormat="1" ht="81" customHeight="1" spans="1:10">
      <c r="A14" s="72" t="s">
        <v>39</v>
      </c>
      <c r="B14" s="69">
        <v>1</v>
      </c>
      <c r="C14" s="69">
        <v>243</v>
      </c>
      <c r="D14" s="69">
        <v>10</v>
      </c>
      <c r="E14" s="70">
        <f t="shared" si="1"/>
        <v>0.0411522633744856</v>
      </c>
      <c r="F14" s="69">
        <f t="shared" si="3"/>
        <v>233</v>
      </c>
      <c r="G14" s="72" t="s">
        <v>40</v>
      </c>
      <c r="H14" s="72" t="s">
        <v>41</v>
      </c>
      <c r="I14" s="67" t="s">
        <v>19</v>
      </c>
      <c r="J14" s="72" t="s">
        <v>38</v>
      </c>
    </row>
  </sheetData>
  <mergeCells count="3">
    <mergeCell ref="A2:I2"/>
    <mergeCell ref="A3:B3"/>
    <mergeCell ref="H3:I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tabSelected="1" topLeftCell="A4" workbookViewId="0">
      <selection activeCell="A4" sqref="$A1:$XFD1048576"/>
    </sheetView>
  </sheetViews>
  <sheetFormatPr defaultColWidth="9" defaultRowHeight="30" customHeight="1"/>
  <cols>
    <col min="1" max="1" width="21.25" style="1" customWidth="1"/>
    <col min="2" max="2" width="9.4" style="1" customWidth="1"/>
    <col min="3" max="3" width="8.28333333333333" style="1" customWidth="1"/>
    <col min="4" max="4" width="11.0833333333333" style="1" customWidth="1"/>
    <col min="5" max="5" width="12.625" style="1" customWidth="1"/>
    <col min="6" max="6" width="10.8166666666667" style="1" customWidth="1"/>
    <col min="7" max="7" width="37.25" style="1" customWidth="1"/>
    <col min="8" max="8" width="33" style="1" customWidth="1"/>
    <col min="9" max="9" width="11" style="1" customWidth="1"/>
    <col min="10" max="10" width="19.625" style="1" customWidth="1"/>
    <col min="11" max="16384" width="9" style="1"/>
  </cols>
  <sheetData>
    <row r="1" s="1" customFormat="1" customHeight="1" spans="1:9">
      <c r="A1" s="4" t="s">
        <v>42</v>
      </c>
      <c r="B1" s="5"/>
      <c r="C1" s="6"/>
      <c r="D1" s="6"/>
      <c r="E1" s="7"/>
      <c r="F1" s="6"/>
      <c r="G1" s="8"/>
      <c r="H1" s="8"/>
      <c r="I1" s="8"/>
    </row>
    <row r="2" s="1" customFormat="1" ht="36" customHeight="1" spans="1:10">
      <c r="A2" s="9" t="s">
        <v>43</v>
      </c>
      <c r="B2" s="10"/>
      <c r="C2" s="10"/>
      <c r="D2" s="10"/>
      <c r="E2" s="11"/>
      <c r="F2" s="10"/>
      <c r="G2" s="12"/>
      <c r="H2" s="12"/>
      <c r="I2" s="12"/>
      <c r="J2" s="38"/>
    </row>
    <row r="3" s="1" customFormat="1" ht="33" customHeight="1" spans="1:10">
      <c r="A3" s="13" t="s">
        <v>2</v>
      </c>
      <c r="B3" s="13"/>
      <c r="C3" s="14"/>
      <c r="D3" s="14"/>
      <c r="E3" s="15"/>
      <c r="F3" s="14"/>
      <c r="G3" s="16"/>
      <c r="H3" s="17" t="s">
        <v>3</v>
      </c>
      <c r="I3" s="17"/>
      <c r="J3" s="38"/>
    </row>
    <row r="4" s="1" customFormat="1" ht="50" customHeight="1" spans="1:10">
      <c r="A4" s="18" t="s">
        <v>4</v>
      </c>
      <c r="B4" s="19" t="s">
        <v>5</v>
      </c>
      <c r="C4" s="20" t="s">
        <v>6</v>
      </c>
      <c r="D4" s="19" t="s">
        <v>7</v>
      </c>
      <c r="E4" s="21" t="s">
        <v>8</v>
      </c>
      <c r="F4" s="19" t="s">
        <v>9</v>
      </c>
      <c r="G4" s="18" t="s">
        <v>10</v>
      </c>
      <c r="H4" s="18" t="s">
        <v>11</v>
      </c>
      <c r="I4" s="18" t="s">
        <v>12</v>
      </c>
      <c r="J4" s="18" t="s">
        <v>44</v>
      </c>
    </row>
    <row r="5" s="1" customFormat="1" ht="34" customHeight="1" spans="1:10">
      <c r="A5" s="22" t="s">
        <v>45</v>
      </c>
      <c r="B5" s="19">
        <f>B6+B12+B14+B17+B20</f>
        <v>12</v>
      </c>
      <c r="C5" s="19">
        <f>C6+C12+C14+C17+C20</f>
        <v>844</v>
      </c>
      <c r="D5" s="19">
        <f>D6+D12+D14+D17+D20</f>
        <v>11.34</v>
      </c>
      <c r="E5" s="23">
        <f t="shared" ref="E5:E14" si="0">D5/C5</f>
        <v>0.013436018957346</v>
      </c>
      <c r="F5" s="19">
        <f t="shared" ref="F5:F22" si="1">C5-D5</f>
        <v>832.66</v>
      </c>
      <c r="G5" s="24"/>
      <c r="H5" s="24"/>
      <c r="I5" s="25"/>
      <c r="J5" s="33"/>
    </row>
    <row r="6" s="1" customFormat="1" ht="31" customHeight="1" spans="1:10">
      <c r="A6" s="18" t="s">
        <v>21</v>
      </c>
      <c r="B6" s="19">
        <f>SUM(B7:B11)</f>
        <v>5</v>
      </c>
      <c r="C6" s="19">
        <f>SUM(C7:C11)</f>
        <v>740</v>
      </c>
      <c r="D6" s="19">
        <f>SUM(D7:D11)</f>
        <v>11.34</v>
      </c>
      <c r="E6" s="23">
        <f t="shared" si="0"/>
        <v>0.0153243243243243</v>
      </c>
      <c r="F6" s="19">
        <f t="shared" si="1"/>
        <v>728.66</v>
      </c>
      <c r="G6" s="25"/>
      <c r="H6" s="25"/>
      <c r="I6" s="25"/>
      <c r="J6" s="39"/>
    </row>
    <row r="7" s="2" customFormat="1" ht="73" customHeight="1" spans="1:10">
      <c r="A7" s="26" t="s">
        <v>46</v>
      </c>
      <c r="B7" s="27">
        <v>1</v>
      </c>
      <c r="C7" s="27">
        <v>10</v>
      </c>
      <c r="D7" s="27">
        <v>0</v>
      </c>
      <c r="E7" s="28">
        <f t="shared" si="0"/>
        <v>0</v>
      </c>
      <c r="F7" s="27">
        <f t="shared" si="1"/>
        <v>10</v>
      </c>
      <c r="G7" s="29" t="s">
        <v>47</v>
      </c>
      <c r="H7" s="29" t="s">
        <v>48</v>
      </c>
      <c r="I7" s="29" t="s">
        <v>19</v>
      </c>
      <c r="J7" s="33" t="s">
        <v>49</v>
      </c>
    </row>
    <row r="8" s="2" customFormat="1" ht="91" customHeight="1" spans="1:10">
      <c r="A8" s="26" t="s">
        <v>50</v>
      </c>
      <c r="B8" s="27">
        <v>1</v>
      </c>
      <c r="C8" s="27">
        <v>40</v>
      </c>
      <c r="D8" s="27">
        <v>5</v>
      </c>
      <c r="E8" s="28">
        <f t="shared" si="0"/>
        <v>0.125</v>
      </c>
      <c r="F8" s="27">
        <f t="shared" si="1"/>
        <v>35</v>
      </c>
      <c r="G8" s="29" t="s">
        <v>51</v>
      </c>
      <c r="H8" s="29" t="s">
        <v>52</v>
      </c>
      <c r="I8" s="29" t="s">
        <v>19</v>
      </c>
      <c r="J8" s="33" t="s">
        <v>49</v>
      </c>
    </row>
    <row r="9" s="2" customFormat="1" ht="88" customHeight="1" spans="1:10">
      <c r="A9" s="26" t="s">
        <v>53</v>
      </c>
      <c r="B9" s="27">
        <v>1</v>
      </c>
      <c r="C9" s="27">
        <v>50</v>
      </c>
      <c r="D9" s="27">
        <v>0</v>
      </c>
      <c r="E9" s="28">
        <f t="shared" si="0"/>
        <v>0</v>
      </c>
      <c r="F9" s="27">
        <f t="shared" si="1"/>
        <v>50</v>
      </c>
      <c r="G9" s="29" t="s">
        <v>54</v>
      </c>
      <c r="H9" s="29" t="s">
        <v>55</v>
      </c>
      <c r="I9" s="29" t="s">
        <v>19</v>
      </c>
      <c r="J9" s="33" t="s">
        <v>49</v>
      </c>
    </row>
    <row r="10" s="2" customFormat="1" ht="88" customHeight="1" spans="1:10">
      <c r="A10" s="26" t="s">
        <v>56</v>
      </c>
      <c r="B10" s="27">
        <v>1</v>
      </c>
      <c r="C10" s="27">
        <v>40</v>
      </c>
      <c r="D10" s="27">
        <v>0</v>
      </c>
      <c r="E10" s="28">
        <f t="shared" si="0"/>
        <v>0</v>
      </c>
      <c r="F10" s="27">
        <f t="shared" si="1"/>
        <v>40</v>
      </c>
      <c r="G10" s="29" t="s">
        <v>57</v>
      </c>
      <c r="H10" s="29" t="s">
        <v>58</v>
      </c>
      <c r="I10" s="29" t="s">
        <v>19</v>
      </c>
      <c r="J10" s="33" t="s">
        <v>49</v>
      </c>
    </row>
    <row r="11" s="2" customFormat="1" ht="88" customHeight="1" spans="1:10">
      <c r="A11" s="26" t="s">
        <v>59</v>
      </c>
      <c r="B11" s="27">
        <v>1</v>
      </c>
      <c r="C11" s="27">
        <v>600</v>
      </c>
      <c r="D11" s="27">
        <v>6.34</v>
      </c>
      <c r="E11" s="28">
        <f t="shared" si="0"/>
        <v>0.0105666666666667</v>
      </c>
      <c r="F11" s="27">
        <f t="shared" si="1"/>
        <v>593.66</v>
      </c>
      <c r="G11" s="29" t="s">
        <v>60</v>
      </c>
      <c r="H11" s="29" t="s">
        <v>61</v>
      </c>
      <c r="I11" s="29" t="s">
        <v>19</v>
      </c>
      <c r="J11" s="33" t="s">
        <v>62</v>
      </c>
    </row>
    <row r="12" s="1" customFormat="1" ht="39" customHeight="1" spans="1:10">
      <c r="A12" s="20" t="s">
        <v>15</v>
      </c>
      <c r="B12" s="30">
        <f>SUM(B13)</f>
        <v>1</v>
      </c>
      <c r="C12" s="30">
        <f>SUM(C13)</f>
        <v>8</v>
      </c>
      <c r="D12" s="30">
        <f>SUM(D13)</f>
        <v>0</v>
      </c>
      <c r="E12" s="23">
        <f t="shared" si="0"/>
        <v>0</v>
      </c>
      <c r="F12" s="19">
        <f t="shared" si="1"/>
        <v>8</v>
      </c>
      <c r="G12" s="24"/>
      <c r="H12" s="25"/>
      <c r="I12" s="25"/>
      <c r="J12" s="39"/>
    </row>
    <row r="13" s="1" customFormat="1" ht="108" customHeight="1" spans="1:11">
      <c r="A13" s="26" t="s">
        <v>63</v>
      </c>
      <c r="B13" s="31">
        <v>1</v>
      </c>
      <c r="C13" s="31">
        <v>8</v>
      </c>
      <c r="D13" s="31">
        <v>0</v>
      </c>
      <c r="E13" s="28">
        <f t="shared" si="0"/>
        <v>0</v>
      </c>
      <c r="F13" s="27">
        <f t="shared" si="1"/>
        <v>8</v>
      </c>
      <c r="G13" s="29" t="s">
        <v>64</v>
      </c>
      <c r="H13" s="29" t="s">
        <v>65</v>
      </c>
      <c r="I13" s="32" t="s">
        <v>66</v>
      </c>
      <c r="J13" s="33" t="s">
        <v>49</v>
      </c>
      <c r="K13" s="2"/>
    </row>
    <row r="14" s="1" customFormat="1" ht="43" customHeight="1" spans="1:11">
      <c r="A14" s="20" t="s">
        <v>67</v>
      </c>
      <c r="B14" s="30">
        <f>SUM(B15:B16)</f>
        <v>2</v>
      </c>
      <c r="C14" s="30">
        <f>SUM(C15:C16)</f>
        <v>8</v>
      </c>
      <c r="D14" s="30">
        <f>SUM(D15:D16)</f>
        <v>0</v>
      </c>
      <c r="E14" s="23">
        <f t="shared" si="0"/>
        <v>0</v>
      </c>
      <c r="F14" s="19">
        <f t="shared" si="1"/>
        <v>8</v>
      </c>
      <c r="G14" s="29"/>
      <c r="H14" s="29"/>
      <c r="I14" s="29"/>
      <c r="J14" s="33"/>
      <c r="K14" s="2"/>
    </row>
    <row r="15" s="1" customFormat="1" ht="93" customHeight="1" spans="1:11">
      <c r="A15" s="26" t="s">
        <v>68</v>
      </c>
      <c r="B15" s="31">
        <v>1</v>
      </c>
      <c r="C15" s="31">
        <v>5</v>
      </c>
      <c r="D15" s="31">
        <v>0</v>
      </c>
      <c r="E15" s="28">
        <v>0</v>
      </c>
      <c r="F15" s="27">
        <f t="shared" si="1"/>
        <v>5</v>
      </c>
      <c r="G15" s="29" t="s">
        <v>69</v>
      </c>
      <c r="H15" s="29" t="s">
        <v>70</v>
      </c>
      <c r="I15" s="29" t="s">
        <v>71</v>
      </c>
      <c r="J15" s="33" t="s">
        <v>49</v>
      </c>
      <c r="K15" s="2"/>
    </row>
    <row r="16" s="1" customFormat="1" ht="93" customHeight="1" spans="1:11">
      <c r="A16" s="26" t="s">
        <v>72</v>
      </c>
      <c r="B16" s="31">
        <v>1</v>
      </c>
      <c r="C16" s="31">
        <v>3</v>
      </c>
      <c r="D16" s="31">
        <v>0</v>
      </c>
      <c r="E16" s="28">
        <v>0</v>
      </c>
      <c r="F16" s="27">
        <f t="shared" si="1"/>
        <v>3</v>
      </c>
      <c r="G16" s="29" t="s">
        <v>73</v>
      </c>
      <c r="H16" s="32" t="s">
        <v>74</v>
      </c>
      <c r="I16" s="29" t="s">
        <v>19</v>
      </c>
      <c r="J16" s="33" t="s">
        <v>49</v>
      </c>
      <c r="K16" s="2"/>
    </row>
    <row r="17" s="3" customFormat="1" ht="42" customHeight="1" spans="1:13">
      <c r="A17" s="20" t="s">
        <v>75</v>
      </c>
      <c r="B17" s="30">
        <f>SUM(B18:B19)</f>
        <v>2</v>
      </c>
      <c r="C17" s="30">
        <f>SUM(C18:C19)</f>
        <v>58</v>
      </c>
      <c r="D17" s="30">
        <f>SUM(D18:D19)</f>
        <v>0</v>
      </c>
      <c r="E17" s="23">
        <f t="shared" ref="E17:E22" si="2">D17/C17</f>
        <v>0</v>
      </c>
      <c r="F17" s="19">
        <f t="shared" si="1"/>
        <v>58</v>
      </c>
      <c r="G17" s="25"/>
      <c r="H17" s="25"/>
      <c r="I17" s="25"/>
      <c r="J17" s="40"/>
      <c r="K17" s="41"/>
      <c r="L17" s="41"/>
      <c r="M17" s="41"/>
    </row>
    <row r="18" s="1" customFormat="1" ht="96" customHeight="1" spans="1:10">
      <c r="A18" s="26" t="s">
        <v>76</v>
      </c>
      <c r="B18" s="31">
        <v>1</v>
      </c>
      <c r="C18" s="31">
        <v>30</v>
      </c>
      <c r="D18" s="31">
        <v>0</v>
      </c>
      <c r="E18" s="28">
        <f t="shared" si="2"/>
        <v>0</v>
      </c>
      <c r="F18" s="27">
        <f t="shared" si="1"/>
        <v>30</v>
      </c>
      <c r="G18" s="29" t="s">
        <v>77</v>
      </c>
      <c r="H18" s="33" t="s">
        <v>78</v>
      </c>
      <c r="I18" s="32" t="s">
        <v>66</v>
      </c>
      <c r="J18" s="33" t="s">
        <v>49</v>
      </c>
    </row>
    <row r="19" s="1" customFormat="1" ht="120" customHeight="1" spans="1:11">
      <c r="A19" s="26" t="s">
        <v>79</v>
      </c>
      <c r="B19" s="31">
        <v>1</v>
      </c>
      <c r="C19" s="31">
        <v>28</v>
      </c>
      <c r="D19" s="31">
        <v>0</v>
      </c>
      <c r="E19" s="28">
        <f t="shared" si="2"/>
        <v>0</v>
      </c>
      <c r="F19" s="27">
        <f t="shared" si="1"/>
        <v>28</v>
      </c>
      <c r="G19" s="29" t="s">
        <v>80</v>
      </c>
      <c r="H19" s="33" t="s">
        <v>81</v>
      </c>
      <c r="I19" s="32" t="s">
        <v>66</v>
      </c>
      <c r="J19" s="33" t="s">
        <v>49</v>
      </c>
      <c r="K19" s="2"/>
    </row>
    <row r="20" s="3" customFormat="1" ht="42" customHeight="1" spans="1:13">
      <c r="A20" s="20" t="s">
        <v>82</v>
      </c>
      <c r="B20" s="30">
        <f>SUM(B21:B22)</f>
        <v>2</v>
      </c>
      <c r="C20" s="30">
        <f>SUM(C21:C22)</f>
        <v>30</v>
      </c>
      <c r="D20" s="30">
        <f>SUM(D21:D22)</f>
        <v>0</v>
      </c>
      <c r="E20" s="23">
        <f t="shared" si="2"/>
        <v>0</v>
      </c>
      <c r="F20" s="19">
        <f t="shared" si="1"/>
        <v>30</v>
      </c>
      <c r="G20" s="25"/>
      <c r="H20" s="25"/>
      <c r="I20" s="25"/>
      <c r="J20" s="40"/>
      <c r="K20" s="41"/>
      <c r="L20" s="41"/>
      <c r="M20" s="41"/>
    </row>
    <row r="21" s="1" customFormat="1" ht="67.5" spans="1:10">
      <c r="A21" s="34" t="s">
        <v>83</v>
      </c>
      <c r="B21" s="31">
        <v>1</v>
      </c>
      <c r="C21" s="35">
        <v>15</v>
      </c>
      <c r="D21" s="36">
        <v>0</v>
      </c>
      <c r="E21" s="28">
        <f t="shared" si="2"/>
        <v>0</v>
      </c>
      <c r="F21" s="27">
        <f t="shared" si="1"/>
        <v>15</v>
      </c>
      <c r="G21" s="26" t="s">
        <v>84</v>
      </c>
      <c r="H21" s="33" t="s">
        <v>85</v>
      </c>
      <c r="I21" s="32" t="s">
        <v>86</v>
      </c>
      <c r="J21" s="42" t="s">
        <v>49</v>
      </c>
    </row>
    <row r="22" s="1" customFormat="1" ht="60" customHeight="1" spans="1:10">
      <c r="A22" s="34" t="s">
        <v>87</v>
      </c>
      <c r="B22" s="31">
        <v>1</v>
      </c>
      <c r="C22" s="27">
        <v>15</v>
      </c>
      <c r="D22" s="27">
        <v>0</v>
      </c>
      <c r="E22" s="28">
        <f t="shared" si="2"/>
        <v>0</v>
      </c>
      <c r="F22" s="27">
        <f t="shared" si="1"/>
        <v>15</v>
      </c>
      <c r="G22" s="29" t="s">
        <v>88</v>
      </c>
      <c r="H22" s="29" t="s">
        <v>89</v>
      </c>
      <c r="I22" s="32" t="s">
        <v>86</v>
      </c>
      <c r="J22" s="33" t="s">
        <v>49</v>
      </c>
    </row>
    <row r="23" s="1" customFormat="1" customHeight="1" spans="1:4">
      <c r="A23" s="37"/>
      <c r="B23" s="37"/>
      <c r="C23" s="37"/>
      <c r="D23" s="37"/>
    </row>
    <row r="24" s="1" customFormat="1" customHeight="1" spans="1:4">
      <c r="A24" s="37"/>
      <c r="B24" s="37"/>
      <c r="C24" s="37"/>
      <c r="D24" s="37"/>
    </row>
    <row r="25" s="1" customFormat="1" customHeight="1" spans="1:4">
      <c r="A25" s="37"/>
      <c r="B25" s="37"/>
      <c r="C25" s="37"/>
      <c r="D25" s="37"/>
    </row>
  </sheetData>
  <mergeCells count="3">
    <mergeCell ref="A2:I2"/>
    <mergeCell ref="A3:B3"/>
    <mergeCell ref="H3:I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2023年中央</vt:lpstr>
      <vt:lpstr>2023年自治区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青果</cp:lastModifiedBy>
  <dcterms:created xsi:type="dcterms:W3CDTF">2024-09-14T00:35:00Z</dcterms:created>
  <dcterms:modified xsi:type="dcterms:W3CDTF">2024-11-04T07:25:57Z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9069A18FD8C2469CB9F1D091736DBA4B_11</vt:lpwstr>
  </property>
  <property fmtid="{D5CDD505-2E9C-101B-9397-08002B2CF9AE}" pid="3" name="KSOProductBuildVer">
    <vt:lpwstr>2052-12.1.0.18608</vt:lpwstr>
  </property>
</Properties>
</file>