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Sheet1" sheetId="1" state="hidden" r:id="rId1"/>
    <sheet name="Sheet2" sheetId="2" r:id="rId2"/>
    <sheet name="Sheet3" sheetId="3" r:id="rId3"/>
  </sheets>
  <definedNames>
    <definedName name="_xlnm._FilterDatabase" localSheetId="0" hidden="1">Sheet1!$A$7:$AO$273</definedName>
    <definedName name="_xlnm._FilterDatabase" localSheetId="1" hidden="1">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<sst xmlns="http://schemas.openxmlformats.org/spreadsheetml/2006/main" count="4594" uniqueCount="1100">
  <si>
    <t>钦北区2025年巩固拓展脱贫攻坚成果同乡村振兴有效衔接资金纳入年度实施计划项目明细表</t>
  </si>
  <si>
    <t>注意：勾选纳入年度实施计划项目可以从2023年、2024年项目库储备项目和2025年拟入库储备项目中勾选。于10月29日下午16：30前将2025年纳入年度实施计划项目明细表发送到
            区农业农村局邮箱qbfpbxmg@126.com。从2023年、2024年项目库中选择项目的请加在表格中加上相关内容。</t>
  </si>
  <si>
    <r>
      <rPr>
        <sz val="40"/>
        <rFont val="宋体"/>
        <charset val="134"/>
      </rPr>
      <t xml:space="preserve">                                               填报单位：</t>
    </r>
    <r>
      <rPr>
        <sz val="40"/>
        <rFont val="Times New Roman"/>
        <charset val="0"/>
      </rPr>
      <t xml:space="preserve">  </t>
    </r>
    <r>
      <rPr>
        <sz val="40"/>
        <rFont val="宋体"/>
        <charset val="134"/>
      </rPr>
      <t>钦州市钦北区农业农村局</t>
    </r>
    <r>
      <rPr>
        <sz val="40"/>
        <rFont val="Times New Roman"/>
        <charset val="0"/>
      </rPr>
      <t xml:space="preserve">                                                                                                                                                                               </t>
    </r>
    <r>
      <rPr>
        <sz val="40"/>
        <rFont val="宋体"/>
        <charset val="134"/>
      </rPr>
      <t>日期：2024年10月21日</t>
    </r>
  </si>
  <si>
    <t>序号</t>
  </si>
  <si>
    <t>主管单位（填写行业主管部门）</t>
  </si>
  <si>
    <t>项目类型</t>
  </si>
  <si>
    <t>二级项目类型</t>
  </si>
  <si>
    <t>项目子类型</t>
  </si>
  <si>
    <t>项目建设地点</t>
  </si>
  <si>
    <t>项目名称</t>
  </si>
  <si>
    <t>项目建设性质</t>
  </si>
  <si>
    <t>项目建设规模</t>
  </si>
  <si>
    <t>计量单位</t>
  </si>
  <si>
    <t>主要建设内容</t>
  </si>
  <si>
    <t>投入资金概算（万元）</t>
  </si>
  <si>
    <t>绩效目标</t>
  </si>
  <si>
    <t>群众参与和联农带农机制</t>
  </si>
  <si>
    <t>项目受益情况</t>
  </si>
  <si>
    <t>是是征求群众意见，征求意见率%</t>
  </si>
  <si>
    <t>是否已解决用地问题</t>
  </si>
  <si>
    <t>是否开展项目前期工作（设计、预算等）</t>
  </si>
  <si>
    <t>否补齐短板弱项</t>
  </si>
  <si>
    <t>是否开展用地环评</t>
  </si>
  <si>
    <t>是否开展项目尽职尽责调查（产业项目1000万以上）</t>
  </si>
  <si>
    <t>是否已开展险评估（产业项目）</t>
  </si>
  <si>
    <t>是否可完成项目联农带农机制</t>
  </si>
  <si>
    <t>是否纳入年度实施计划</t>
  </si>
  <si>
    <t>是否已拟好项目实施方案</t>
  </si>
  <si>
    <t>是否在项目库中</t>
  </si>
  <si>
    <t>镇初审意见</t>
  </si>
  <si>
    <t>区行业主管部门预审意见</t>
  </si>
  <si>
    <t>2025年拟储备不纳入年度实施计划项目资金（万元）</t>
  </si>
  <si>
    <t>备注</t>
  </si>
  <si>
    <t>镇名称</t>
  </si>
  <si>
    <t>行政村名</t>
  </si>
  <si>
    <t>公里
、米、m²、m³、亩、个、头、羽、辆、只、尾、人、口</t>
  </si>
  <si>
    <t>项目所在村属性（填脱贫村、乡村振兴重点村或面上村）</t>
  </si>
  <si>
    <t>受益村
（个数）</t>
  </si>
  <si>
    <t>受益总人数</t>
  </si>
  <si>
    <t>其中：脱贫户</t>
  </si>
  <si>
    <t>其中：监测
对象</t>
  </si>
  <si>
    <t>脱贫村</t>
  </si>
  <si>
    <t>面上村</t>
  </si>
  <si>
    <t>户数（户）</t>
  </si>
  <si>
    <t>人数（人）</t>
  </si>
  <si>
    <t>合计</t>
  </si>
  <si>
    <t>经营性产业发展项目小计</t>
  </si>
  <si>
    <t>钦北区农业农村局</t>
  </si>
  <si>
    <t>产业发展</t>
  </si>
  <si>
    <t>配套设施项目</t>
  </si>
  <si>
    <t>产业园（区）</t>
  </si>
  <si>
    <t>小董镇</t>
  </si>
  <si>
    <t>榃头村</t>
  </si>
  <si>
    <t>小董镇食品加工物流园项目（三期）</t>
  </si>
  <si>
    <t>新建</t>
  </si>
  <si>
    <t>㎡</t>
  </si>
  <si>
    <t>建设3#、4#厂房，面积约9000㎡，框架结构地上三层及配套设施建设。</t>
  </si>
  <si>
    <t>通过在小董镇建设食品加工园，建设标准食品加工车间，建设完工后出租给小董镇非遗食品加工企业进驻，带动周边农户（优先带动脱贫户、监测对象）劳动力务工增收。</t>
  </si>
  <si>
    <t>是，95%</t>
  </si>
  <si>
    <t>是</t>
  </si>
  <si>
    <t>否</t>
  </si>
  <si>
    <t>生产项目</t>
  </si>
  <si>
    <t>种植业基地</t>
  </si>
  <si>
    <t>小董镇榃头村委油茶—鸡立体养殖项目（二期）</t>
  </si>
  <si>
    <t>续建</t>
  </si>
  <si>
    <t>完善油茶种植基地喷灌系统、养殖场围栏建设及扩大养殖大棚约200㎡。</t>
  </si>
  <si>
    <t>完善养殖场的硬件设备，增大养殖，扩大集体经济养殖能力，提高收入</t>
  </si>
  <si>
    <t>项目实施后，可在日常的维护中聘用脱贫户增加劳动岗位，提高脱贫户收入，提高集体经济收入。</t>
  </si>
  <si>
    <t>加工流通项目</t>
  </si>
  <si>
    <t>农产品仓储保鲜冷链基础设施建设</t>
  </si>
  <si>
    <t>那兰村</t>
  </si>
  <si>
    <t>小董镇那兰村委2025年那兰村农产品烘干设备建设项目</t>
  </si>
  <si>
    <t>1.新建烘干厂房600平方米及配套设施建设
2.购买烘干设备1套
3.场地平整</t>
  </si>
  <si>
    <t>通过完成该项目建设，日可完成农产品80吨烘干，提升特色产业发展，增加脱贫户收入。</t>
  </si>
  <si>
    <t>项目实施后，可为当地脱贫户提供就业岗位约5个。实施农产品收购500吨以上，增加农民收入，增加村集体经济收益。</t>
  </si>
  <si>
    <t>多隆村</t>
  </si>
  <si>
    <t>小董镇多隆村委2025年多隆村四桧柑产业基地基础设施建设项目</t>
  </si>
  <si>
    <t>亩</t>
  </si>
  <si>
    <t>1.建设多隆四桧柑种植基地水肥一体化站100亩
2.硬化道路约0.3公里，厚度0.2米，宽度4.5米。</t>
  </si>
  <si>
    <t>通过完善产业配套设施项目建设，为企业提高增产保障同时也可为周边群众提供就业岗位</t>
  </si>
  <si>
    <t>小董镇榃头村委2025年榃头村蔬菜种植基地</t>
  </si>
  <si>
    <t>建设蔬菜种植标准化园区，项目占地约60亩，新建蔬菜种植大棚，拟建3个，每个大棚约2000平方，配套给水管、喷淋系统</t>
  </si>
  <si>
    <t>通过建设蔬菜种植基地，带动周边农户产业发展，同时提供技术培训，促进增收</t>
  </si>
  <si>
    <t>农业农村领域重点工作七个提升行动项目</t>
  </si>
  <si>
    <t>养殖业基地</t>
  </si>
  <si>
    <t>那学村</t>
  </si>
  <si>
    <t>小董镇那学村委2025年那学村肉鸭高密度养殖场建设</t>
  </si>
  <si>
    <t>建设占地2.5亩的肉鸭养殖场，配套建设密封式空调大棚1300平方米，采用自动调温、自动加料加水，网床养殖方式进行养殖</t>
  </si>
  <si>
    <t>通过建设肉鸭养殖基地，带动周边农户产业发展，同时提供技术培训，促进增收</t>
  </si>
  <si>
    <t>乡村振兴重点村</t>
  </si>
  <si>
    <t>小董镇多隆村委2025年多隆村食品原材料生产基地配套设施建设项目</t>
  </si>
  <si>
    <t>1.200亩蔬菜大棚（含土建、电气、给水喷淋）
2.基地照明系统</t>
  </si>
  <si>
    <t>通过完善食品原材料生产基地配套设施，为企业提高增产保障同时也可为周边群众提供就业岗位</t>
  </si>
  <si>
    <t>小董镇榃头村委2025年榃头村鸡笠山油茶种植基地</t>
  </si>
  <si>
    <t>建设油茶种植基地，发展种植油茶，项目占地100亩，配套给水管，喷淋系统</t>
  </si>
  <si>
    <t>通过发展油茶种植，带动周边农户产业发展，同时提供技术培训，促进增收</t>
  </si>
  <si>
    <t>那道村</t>
  </si>
  <si>
    <t>小董镇2025年百年青云道茶业基地配套设施设施建设</t>
  </si>
  <si>
    <t>计划建设仓库1500㎡、冷库1000㎡及配套建设硬化产业道路路面宽10米，厚度0.2米，长度5公里。</t>
  </si>
  <si>
    <t>那陵村</t>
  </si>
  <si>
    <t>小董镇那陵村委2025年屯陵村水果产业配套设施建设项目</t>
  </si>
  <si>
    <t>建设高标准果园200亩，配套建设重大病虫害防控；防虫、夜间补光、水肥一体化等设施建设；果树良种繁育建设；引进、观察水果优新品种等。</t>
  </si>
  <si>
    <t>通过建设该项目，完善基地果园配套设施，增加当地脱贫人口征收及产量增收。</t>
  </si>
  <si>
    <t>项目实施后，可为当地脱贫户提供就业岗位约10个，带动脱贫户增收。</t>
  </si>
  <si>
    <t>小董镇多隆村委2025年多隆村粮食烘干厂房建设项目</t>
  </si>
  <si>
    <t>建设多隆粮食烘干设备一套及仓储仓库3000㎡</t>
  </si>
  <si>
    <t>通过完成该项目建设，日可完成农产品250吨烘干，提升特色产业发展，增加脱贫户收入。</t>
  </si>
  <si>
    <t>项目实施后，可为当地脱贫户提供就业岗位约5个。</t>
  </si>
  <si>
    <t>大寺镇</t>
  </si>
  <si>
    <t>屯强村委</t>
  </si>
  <si>
    <t>大寺镇2025年韭菜苔产业基地项目</t>
  </si>
  <si>
    <t>扩建</t>
  </si>
  <si>
    <t>持续拓展韭菜苔种植规模，建设400亩屯强村委种植基地；提升韭菜苔冷链物流中心和电商运营中心服务能力，完善冷链配套设施。</t>
  </si>
  <si>
    <t>扩种规模不小于400亩；年内完成投资不超过150万元；联农带农群众不小于120户500人（脱贫及监测户10户28人）。</t>
  </si>
  <si>
    <t>通过土地流转、务工就业、订单收购、代种代养等方式深化利益联结模式，分享项目红利，促进群众增收，联农带农群众不小于120户500人（脱贫及监测户10户28人）。</t>
  </si>
  <si>
    <t>脱贫村/面上村</t>
  </si>
  <si>
    <t>是
60%</t>
  </si>
  <si>
    <t>优先建设</t>
  </si>
  <si>
    <t>三门滩村委</t>
  </si>
  <si>
    <t>大寺镇2025年电商生鲜玉米产业项目</t>
  </si>
  <si>
    <t>计划在三门滩村委新建生鲜糯玉米种植规模200亩，保价收购，培育订单农业；提升特色农产品电商运营中心服务能力，完善分拣真空包装配套设施。</t>
  </si>
  <si>
    <t>新种规模不小于200亩；年内完成投资不超过120万元；联农带农群众不小于50户200人（脱贫及监测户5户30人）。</t>
  </si>
  <si>
    <t>通过土地流转、务工就业、订单收购、代种代养等方式深化利益联结模式，分享项目红利，促进群众增收，联农带农群众不小于50户200人（脱贫及监测户5户30人）。</t>
  </si>
  <si>
    <t>那桑村委</t>
  </si>
  <si>
    <t>大寺镇2025年电商生鲜农作物种植产业基地项目</t>
  </si>
  <si>
    <t>计划在那桑村委新建食用木薯、种植规模200亩，保价收购，培育订单农业。</t>
  </si>
  <si>
    <t>新种规模不小于200亩；年内完成投资不超过100万元；联农带农群众不小于45户180人（脱贫及监测户4户26人）。</t>
  </si>
  <si>
    <t>通过土地流转、务工就业、订单收购、代种代养等方式深化利益联结模式，分享项目红利，促进群众增收，联农带农群众不小于45户180人（脱贫及监测户4户26人）。</t>
  </si>
  <si>
    <t>三益村委</t>
  </si>
  <si>
    <t>大寺镇2025年大米加工全产业链项目（续建）</t>
  </si>
  <si>
    <t>续建三益村委2000㎡“钦北大米”加工全产业链基地，计划采购60吨烘干设备、200吨干谷仓、大米精细化碾米和包装设备。</t>
  </si>
  <si>
    <t>建设规模不小于2000平米；年内完成投资不超过400万元；联农带农群众不小于20户150人（脱贫及监测户4户25人）。</t>
  </si>
  <si>
    <t>通过土地流转、务工就业、服务联结、培训指导等方式深化利益联结模式，分享项目红利，促进群众增收，联农带农群众不小于20户150人（脱贫及监测户4户25人）。</t>
  </si>
  <si>
    <t>脱贫村
面上村</t>
  </si>
  <si>
    <t>是
100%</t>
  </si>
  <si>
    <t>优先建设/七个方向提升行动</t>
  </si>
  <si>
    <t>大寺镇2025年农副产品冷链物流中心（农业技术领航基地）</t>
  </si>
  <si>
    <t>计划在那桑村委建设3000平米的特色农副产品冷链物流中心；配套建设1000平米农产品冷藏冷冻中心；配套建设2000平米农副产品分拣、储藏和真空包装车间；配套完善相关设施和设备。</t>
  </si>
  <si>
    <t>建设规模不小于3000平米；年内完成投资不超过395万元；联农带农群众不小于30户200人（脱贫及监测户10户35人）。</t>
  </si>
  <si>
    <t>通过土地流转、务工就业、服务联结、培训指导等方式深化利益联结模式，分享项目红利，促进群众增收，联农带农群众不小于30户200人（脱贫及监测户10户35人）。</t>
  </si>
  <si>
    <t>宿禾村委</t>
  </si>
  <si>
    <t>大寺镇2025年甘蔗产业种植基地</t>
  </si>
  <si>
    <t>计划在在宿禾村委首圩村至屯秒村委那里村区域建设400亩的甘蔗种植基地。</t>
  </si>
  <si>
    <t>扩种规模不小于40万，联农带农不小于150户600人（脱贫监测户16户64人）</t>
  </si>
  <si>
    <t>通过土地流转，务工就业等方式深化利益联结模式促进群众增收联农带农群众不小于50户（脱贫监测户16户64人）</t>
  </si>
  <si>
    <t>那河村委</t>
  </si>
  <si>
    <t>大寺镇那河村委2024年乡村振兴油茶种植示范基地项目</t>
  </si>
  <si>
    <t>利用村委的100亩土地种植香花油茶</t>
  </si>
  <si>
    <t>带动全村716户群众通过发展油茶种植增加收入。</t>
  </si>
  <si>
    <t>通过土地流转，务工就业等方式深化利益联结模式促进群众增收联农带农群众不小于50户（脱贫监测户2户6人）</t>
  </si>
  <si>
    <t>新型农村集体经济发展项目</t>
  </si>
  <si>
    <t>平吉镇</t>
  </si>
  <si>
    <t>三冬村</t>
  </si>
  <si>
    <t>平吉镇2025年坭兴陶制作培训基地（续建）</t>
  </si>
  <si>
    <t>在原有培训车间基础上扩大建设规模，新建2号车间，生产配套设施安装</t>
  </si>
  <si>
    <t>完成2号车间修建，采购生产用具，预计每年增加集体经济收入12万元，收益人口60户120人，其中脱贫户（含监测对象）10户25人</t>
  </si>
  <si>
    <t>每年可安排60个人就业</t>
  </si>
  <si>
    <t>是，100%</t>
  </si>
  <si>
    <t>湴塘村</t>
  </si>
  <si>
    <t>钦北区平吉镇九佰垌农业设施建设项目</t>
  </si>
  <si>
    <t>建设标准厂房、冷库、仓库、建设排污处理站，采用“预处理+一体化污水处理设备（A2/O）”处理工艺，建设设备间、人工湿地、格栅井/剩余污泥地/阀门井/调节池总、配电房；建设产业道路宽7米，长1000米，两侧路肩宽0.5米；沿产业路道路双侧布置排水沟共2000米；供水管沿道路单侧布置，总共1000米；沿道路单侧布置太阳能路灯33盏；敷设电力管沟1000米，通信管沟1000米，土地整理100亩。</t>
  </si>
  <si>
    <t>完成建设设施农业建设1000亩，引进龙头企业，带动本地群众务工约300户528人，其中脱贫户（含监测对象）115户208人，壮大本地村集体经济约45万元每年。</t>
  </si>
  <si>
    <t>广西钦州市钦北区农村产业融合发展示范园项目</t>
  </si>
  <si>
    <t>建设种植大棚1.主体规格：棚体高度2.1m,肩高1.6m,棚宽6.5m。纵向立柱间距1m,伞形结构设计。2.主要材质：（1）管材：25mm,壁厚1.5mm；（2）覆盖物：使用厚度0.20mm无滴膜；（3）覆盖物固定材料：采用厚度1.0mm 的热镀锌卡槽，并通过包塑卡簧固定；建设冷库冷冻库约4000立方米。</t>
  </si>
  <si>
    <t>完成建设种植大棚及冷库冷冻库约4000立方米。。</t>
  </si>
  <si>
    <t>完成完成建设种植大棚及冷库冷冻库约4000立方米，引进龙头企业，带动本地群众务工约300户528人，其中脱贫户（含监测对象）115户208人，壮大本地村集体经济约20万元每年，促进农村产业融合发展。</t>
  </si>
  <si>
    <t>水产养殖业发展</t>
  </si>
  <si>
    <t>大直镇</t>
  </si>
  <si>
    <t>派亩村</t>
  </si>
  <si>
    <t>大直镇派亩村委2025年天等村高密度养鱼续建项目</t>
  </si>
  <si>
    <t>个</t>
  </si>
  <si>
    <t>建设约50个养鱼圆池</t>
  </si>
  <si>
    <t>通过对派亩高密度养鱼项目进行扩建，能增加村集体经济收入，吸纳脱贫户或监测户务工，带动当地养殖业发展。</t>
  </si>
  <si>
    <t>群众积极参与，通过对派亩高密度养鱼项目进行扩建，能增加村集体经济收入，吸纳脱贫户或监测户务工，开展养鱼技术培训，带动当地养殖业发展。</t>
  </si>
  <si>
    <t>是，90%</t>
  </si>
  <si>
    <t>加工业</t>
  </si>
  <si>
    <t>那桃村</t>
  </si>
  <si>
    <t>大直镇那桃村委2025年那桃烘干厂三期项目</t>
  </si>
  <si>
    <t>建设碾米生产车间，安装碾米生产线及存米仓等相关设备</t>
  </si>
  <si>
    <t>通过对那桃烘干厂项目进行完善，解决那桃村乃至附近村民粮食烘干问题，能增加村集体经济收入，吸纳脱贫户或监测户务工，解决辖区农产品销售问题。</t>
  </si>
  <si>
    <t>群众积极参与，通过对那桃烘干厂项目进行完善，解决那桃村乃至附近村民粮食烘干问题，能增加村集体经济收入，吸纳脱贫户或监测户务工，解决辖区农产品销售问题，同时开展稻谷种植培训。</t>
  </si>
  <si>
    <t>板城镇</t>
  </si>
  <si>
    <t>高龙村</t>
  </si>
  <si>
    <t>板城镇高龙村委2025年好青翠农民合作社加工车间提升项目</t>
  </si>
  <si>
    <t>台</t>
  </si>
  <si>
    <t>计划新增购置80吨干谷仓1台、3台提升机,1台打糠机,1台色选机,1台重金属检测仪，在半成品仓库新增入料口</t>
  </si>
  <si>
    <t>按时按质完成板城镇高龙村委2025年好青翠农民合作社加工车间项目建设，项目受益1122户5982人，其中脱贫、监测户113户533人</t>
  </si>
  <si>
    <t>群众支持建设，群众可通过项目建设的土地流转、务工就业，技术培训获得受益</t>
  </si>
  <si>
    <t>是，80%</t>
  </si>
  <si>
    <t>同意上报</t>
  </si>
  <si>
    <t>新城村</t>
  </si>
  <si>
    <t>板城镇新城村委2025年碗窑泥兴陶制作基地项目</t>
  </si>
  <si>
    <t>m²</t>
  </si>
  <si>
    <t>计划建设泥兴陶制作基地，包含泥兴陶制作工作间6间（每间约40平方）、窑棚400平方、泥兴陶产品管理间及其他配套设施等</t>
  </si>
  <si>
    <t>按时按质完成板城镇新城村委2025年碗窑泥兴基地项目建设，项目受益1754户10765人，其中脱贫、监测户68户366人</t>
  </si>
  <si>
    <t>大垌镇</t>
  </si>
  <si>
    <t>平辽村</t>
  </si>
  <si>
    <t>大垌镇2025年九联养鸡场项目</t>
  </si>
  <si>
    <t>新建鸡舍，建设面积约16500㎡</t>
  </si>
  <si>
    <t>通过完成项目建设，增加村集体经济收入,带动发展养鸡，以带动务工等方式增加群众收入。项目受益约14000人，其中脱贫户（含监测户）292户1244人。</t>
  </si>
  <si>
    <t>以带动务工、提供社会化服务、产业项目资产收益分配等方式增加群众收入。项目受益约14000人，其中脱贫户（含监测户）292户1244人。</t>
  </si>
  <si>
    <t>是
≥80%</t>
  </si>
  <si>
    <t>大垌村</t>
  </si>
  <si>
    <t>大垌镇2025年物流设施建设项目</t>
  </si>
  <si>
    <t>建设总建筑面积约1000㎡的物流仓库及配套附属设施</t>
  </si>
  <si>
    <t>通过完成项目建设，增加集体经济收入，受益群众9130户14000人，其中脱贫户（含监测户）292户1244人。</t>
  </si>
  <si>
    <t>以带动务工、提供社会化服务、产业项目资产收益分配等方式增加群众收入。受益群众9130户14000人，其中脱贫户（含监测户）292户1244人。</t>
  </si>
  <si>
    <t>大塘村</t>
  </si>
  <si>
    <t>大垌镇大塘村2025年陆基圆桶高密度养殖项目</t>
  </si>
  <si>
    <t>建设陆基圆桶高密度养殖基地20亩养殖罗非鱼，包括大棚、供水、排水、供氧等养殖配套附属设施</t>
  </si>
  <si>
    <t>通过完成项目建设，增加集体经济收入，受益群众623户2720人，其中脱贫户（含监测户）58户263人。</t>
  </si>
  <si>
    <t>以带动务工、提供社会化服务、产业项目资产收益分配等方式增加群众收入。受益群众623户2720人，其中脱贫户（含监测户）58户263人。</t>
  </si>
  <si>
    <t>歌标村</t>
  </si>
  <si>
    <t>大垌镇歌标村2025年高密度养殖项目</t>
  </si>
  <si>
    <t>建设高密度养殖基地30亩养殖罗非鱼，包括大棚、供水、排水、供氧等养殖配套附属设施</t>
  </si>
  <si>
    <t>通过完成项目建设，增加集体经济收入，受益群众534户2350人，其中脱贫户（含监测户）58户280人。</t>
  </si>
  <si>
    <t>以带动务工、提供社会化服务、产业项目资产收益分配等方式增加群众收入。受益群众534户2350人，其中脱贫户（含监测户）58户280人。</t>
  </si>
  <si>
    <t>脱贫村、乡村振兴重点村</t>
  </si>
  <si>
    <t>那蒙镇</t>
  </si>
  <si>
    <t>竹山村</t>
  </si>
  <si>
    <t>钦北区那蒙镇竹山村粮食烘干设施设备项目</t>
  </si>
  <si>
    <t>平方米</t>
  </si>
  <si>
    <t>1.建设1400平方米钢结构厂房（含土地平整和硬化）；约20万
2.建设烘干生产线一条：单台日处理量20吨粮食烘干机约12万元；
3.水电配套约3万元；
4.地磅、高架、育秧设备等约20万；</t>
  </si>
  <si>
    <t>通过该项目建设，提供就业岗位5个以上。增加村集体及脱贫户（监测户）收入10万元以上，受益人口1044户5788人，其中受益脱贫户（监测户）约84户400人，受益脱贫户（监测户）满意度90%以上。</t>
  </si>
  <si>
    <t>带动周边农户（优先带动脱贫户、监测对象）劳动力务工增收，创造15余个就业岗位</t>
  </si>
  <si>
    <t>四维村</t>
  </si>
  <si>
    <t>那蒙镇四维村2025年优质稻加工项目</t>
  </si>
  <si>
    <t>1.打造500平方米的优质稻加工车间约20万元；
2.采购包装机1台约3万元；
3.地磅设备约4万元。</t>
  </si>
  <si>
    <t>通过该项目建设，提供就业岗位10个以上。增加村集体及脱贫户（监测户）收入5万元以上，受益人口400户3600人，其中受益脱贫户（监测户）约15户50人，受益脱贫户（监测户）满意度90%以上。</t>
  </si>
  <si>
    <t>服务全村750户农户及周边村屯农户，创造10余个就业岗位</t>
  </si>
  <si>
    <t>那蒙、板选</t>
  </si>
  <si>
    <t>那蒙镇2025年坭兴陶制作培训基地（二期）</t>
  </si>
  <si>
    <t>通过场地改造约250平方米，建设坭兴陶制作中心及配套设施建设</t>
  </si>
  <si>
    <t>通过该项目建设，提供就业岗位15个以上。增加村集体及脱贫户（监测户）收入20万元以上，受益人口110户650人，其中受益脱贫户（监测户）约10户50人，受益脱贫户（监测户）满意度95%以上。</t>
  </si>
  <si>
    <t>新棠镇</t>
  </si>
  <si>
    <t>各村</t>
  </si>
  <si>
    <t>新棠镇2025年油茶与荔枝综合产业示范园项目</t>
  </si>
  <si>
    <t>利用屯林村集体用地500亩，建设一个油茶与荔枝产业综合示范园，配套智慧农业设施设备，配备用水用电及其他配套设施</t>
  </si>
  <si>
    <t>完成项目建设，为当地发展特色产业和发展经济起到重要作用，预计受益总人数50户200人，其中脱贫人数10户40人</t>
  </si>
  <si>
    <t>通过农产品收购、提供务工岗位、技术培训指导、增加村集体收入、示范带动等方式，带动群众发展产业，为农户尤其脱贫户、监测对象带来了持续稳定的收入，预计受益总人数50户200人，其中脱贫人数10户40人</t>
  </si>
  <si>
    <t>脱贫村、面上村</t>
  </si>
  <si>
    <t>是，征求意见率90%</t>
  </si>
  <si>
    <t>新棠镇2025年农产品超低温冻眠锁鲜生产线配套项目</t>
  </si>
  <si>
    <t>建设钢结构厂房生产车间约500平，建设一个超低温立体冷冻库约5000立方，配置超低温冻眠锁鲜生产线，配备用电设施。</t>
  </si>
  <si>
    <t>完成项目建设，为当地发展特色产业和发展经济起到重要作用，预计受益总人数50户200人，其中脱贫人数10户30人</t>
  </si>
  <si>
    <t>通过农产品收购、提供务工岗位、技术培训指导、增加村集体收入等方式，带动群众发展产业，为农户尤其脱贫户、监测对象带来了持续稳定的收入，预计受益总人数50户200人，其中脱贫人数10户30人</t>
  </si>
  <si>
    <t>屯楼村</t>
  </si>
  <si>
    <t>新棠镇2025年屯楼村油茶种植项目</t>
  </si>
  <si>
    <t>项目位于屯楼村委新城自然村，利用屯楼村委集体用地约70亩种植油茶，套种优质荔枝，完善配套基地的基础设施。</t>
  </si>
  <si>
    <t>1.前期通过种植油茶及铺设生产道路，可提供种植、道路人员等多个岗位，带动周边就业。
2.进一步拓宽集体经济收入渠道。同时，也可带动本地农户学习油茶种植技术，引导农户发展油茶产业，提高群众收入。</t>
  </si>
  <si>
    <t>通过农产品收购、提供务工岗位、技术培训指导、增加村集体收入、示范带动等方式，带动群众发展产业，为农户尤其脱贫户、监测对象带来了持续稳定的收入，预计受益总人数20户80人，其中脱贫人数5户20人</t>
  </si>
  <si>
    <t>新棠镇荔枝产业发展项目（续建）</t>
  </si>
  <si>
    <t>扩建100亩荔枝，完善荔枝示范园配套设施，配套180亩水肥一体化、园区道路、用水用电等设施设备</t>
  </si>
  <si>
    <t>农业特色产业提升行动</t>
  </si>
  <si>
    <t>青塘镇</t>
  </si>
  <si>
    <t>决竹村</t>
  </si>
  <si>
    <t>青塘镇2025年钦北大米种植加工项目</t>
  </si>
  <si>
    <t>计划利用上级扶持资金53万购买机械(爱禾耕田机2台，共计19万;沃得收割机2台，共计22万，插秧机1台，共计12万)，决竹村委以机械入股的方式与种植大户合作。由种植大户在决竹村种植200亩种植优质水稻，通过向鸿丰米业购买秧苗进行种植，并由得丰米业收购优质水稻进行加工。</t>
  </si>
  <si>
    <t>完善项目建设，为当地发展特色产业和发展经济起到重要作用，预计带动60户农户发展水稻种植，预计受益300人，其中脱贫人口10户40人。</t>
  </si>
  <si>
    <t>通过农产品收购、提供务工岗位、技术培训指导、增加村集体收入、示范带动等方式，带动群众发展产业，为农户尤其脱贫户、监测对象带来了持续稳定的收入，预计受益总人数60户300人，其中脱贫人数10户40人。</t>
  </si>
  <si>
    <t>贵台镇</t>
  </si>
  <si>
    <t>洞利村</t>
  </si>
  <si>
    <t>贵台镇谷粮泉全产业链项目（二期）</t>
  </si>
  <si>
    <t>处</t>
  </si>
  <si>
    <t>扩大谷粮泉酿酒产业，建设厂房2000平方，建设自动化生产线：购买安装自动洗瓶机、自动上瓶机、全自动灌装机等大型自动化设施设备。</t>
  </si>
  <si>
    <t>完成项目建设，提高集体经济收益。带动更多周边群众发展种植业，带动群众务工10人（次）以上。</t>
  </si>
  <si>
    <t>提高集体经济收益。带动更多周边群众发展种植业，带动群众务工10人（次）以上。</t>
  </si>
  <si>
    <t>那朴村</t>
  </si>
  <si>
    <t>贵台镇山茶油加工项目</t>
  </si>
  <si>
    <t>建设山茶油加工厂，对原材料进行加工。加工厂计划建设厂房1100平方米,配套加工脱壳设备、烘干设备及电路基础设施等。</t>
  </si>
  <si>
    <t>完成项目建设，提高集体经济收益，带动周边群众发展油茶树种植，带动群众务工10人（次）以上。</t>
  </si>
  <si>
    <t>促进山茶油加工产业发展，带动周边群众发展油茶树种植，帮助种植户减少运输、茶果脱壳、烘干等劳动成本，带动群众务工10人（次）以上。</t>
  </si>
  <si>
    <t>贵台镇那桃村委2025年非遗食品种植基地项目（续建）</t>
  </si>
  <si>
    <t>1.扩大项目种植基地，通过开发70亩耕地，种植玉米、大豆等经济农作物，保障粮食安全。
2.购买机耕设备1套，降低项目成本，提高集体经济收入。</t>
  </si>
  <si>
    <t>增加村集体经济收益，受益群众110户580人，带动群众务工就业5人以上。</t>
  </si>
  <si>
    <t>长滩镇</t>
  </si>
  <si>
    <t>连丰村</t>
  </si>
  <si>
    <t>长滩镇连丰村委2025年乡村振兴肉牛养殖项目</t>
  </si>
  <si>
    <t>头</t>
  </si>
  <si>
    <t>养殖肉牛50头以上，约50万元。改造旧养殖场、加装水电、购买设备、牧草药品等20万元。</t>
  </si>
  <si>
    <t>项目实施后，可带动群众发展肉牛产业，带动4名脱贫户务工就业，增加脱贫户收入，村集体经济收入达50万以上。</t>
  </si>
  <si>
    <t>优化周边耕地带动农户养殖肉牛，吸纳农村劳动力就业。联农带农机制：带种带养、务工就业、技术培训指导</t>
  </si>
  <si>
    <t>已征求90%</t>
  </si>
  <si>
    <t>新铺村</t>
  </si>
  <si>
    <t>长滩镇2025年食用菌方舱产业基地项目</t>
  </si>
  <si>
    <t>200m²</t>
  </si>
  <si>
    <t>与企业合作建设食用菌方舱产业基地项目，平整土地、建设铁棚约200平方米，修建水井1口，完善水电等基础设施。</t>
  </si>
  <si>
    <t>项目实施后，可带动群众4名以上脱贫户务工就业，增加脱贫户收入，村集体经济收入达10万以上。</t>
  </si>
  <si>
    <t>优化本地产业结构，带动本地经济发展，吸纳农村劳动力稳定就业。联农带农机制：带种带养、务工就业、技术培训指导</t>
  </si>
  <si>
    <t>那谷村、古勉村、屯六村</t>
  </si>
  <si>
    <t>长滩镇2025年荔枝产业发展项目</t>
  </si>
  <si>
    <t>建设荔枝种植基地100亩及配套设施项目，同时套种其他水果50亩。主要用于荔枝园耕作与种植、荔枝改良树苗、套种百香果、灌溉系统、配套生产道路硬化、钢结构业务用房、配套生产设备。</t>
  </si>
  <si>
    <t>1、带动群众就业，预计带动群众10人以上务工就业，预计每年发放工人工资10万元左右，且要求合作企业至少带动10户以上的脱贫户(监测户)务工就业。2、增加村集体收入，村集体经济收入来源可提高整村集体收益。3、带动农户学习荔枝高位嫁接改良品种技术，提高群众收入。</t>
  </si>
  <si>
    <t>优化本地产业结构，带动本地经济发展，吸纳农村劳动力就业。联农带农机制：带种带养、务工就业、技术培训指导。</t>
  </si>
  <si>
    <t>谈读村、屯巷村、马朝村</t>
  </si>
  <si>
    <t>长滩镇2025年油茶产业种植项目</t>
  </si>
  <si>
    <t>500亩</t>
  </si>
  <si>
    <t>片</t>
  </si>
  <si>
    <t>项目规划总投资50万元，占地面积约500亩，主要建设内容是通过选取优质的油茶品种进行油茶种植,三年后生产高品质的油茶油,销售给市场，实现稳定的销售和盈利。</t>
  </si>
  <si>
    <t>种植500亩油茶，三年后每年收成3000元每亩，持续增加村集体收入。</t>
  </si>
  <si>
    <t>实施后需要人工施肥、除草、采摘预计带动脱贫户监测户务工就业3户以上。同时产业产生效益后，带动周边群众跟进种植。联农带农机制：带种带养、务工就业、技术培训指导。</t>
  </si>
  <si>
    <t>长滩镇新铺村2025年传统珠绣产业基地</t>
  </si>
  <si>
    <t>珠绣成品60平方米，产业场地100平方米，研发中心40平方米。</t>
  </si>
  <si>
    <t>建成投入使用，建成后推进珠绣产业年产值实现200万元。</t>
  </si>
  <si>
    <t>带动全村妇女就业100人以上，间接带动全镇妇女就业1000人。联农带农机制：带种带养、务工就业、技术培训指导。</t>
  </si>
  <si>
    <t>重点脱贫村</t>
  </si>
  <si>
    <t>钦北区林业局</t>
  </si>
  <si>
    <t>紫胶林场</t>
  </si>
  <si>
    <t>钦北区紫胶林场那拉工区2025年肉猪养殖场建设</t>
  </si>
  <si>
    <t>建设占地15亩的肉猪养殖场，包括猪舍4800平方米、变压器、供水、供电、排气扇、风扇、保温灯等养殖配套附属设施。</t>
  </si>
  <si>
    <t>通过完善建设肉猪养殖基地，为林场提供增产保障同时带动周边农户产业发展，促进增收。</t>
  </si>
  <si>
    <t>通过完善建设肉猪养殖基地，带动周边农户产业发展，同时提供技术培训，促进增收。</t>
  </si>
  <si>
    <t>/</t>
  </si>
  <si>
    <t>是，98%</t>
  </si>
  <si>
    <t>欠发达国有林场巩固提升项目</t>
  </si>
  <si>
    <t>庭院经济项目小计</t>
  </si>
  <si>
    <t>高质量庭院经济</t>
  </si>
  <si>
    <t>庭院特色手工</t>
  </si>
  <si>
    <t>新铺村、古勉村、连丰村、那谷村、屯六村、谈读村</t>
  </si>
  <si>
    <t>钦北区长滩镇2025年特色手工庭院经济项目</t>
  </si>
  <si>
    <t>批</t>
  </si>
  <si>
    <t>在新铺村、那谷村、连丰村、古勉村、屯六村、谈读村实行串珠、刺绣、绣花、电子加工产业等特色手工以奖代补政策</t>
  </si>
  <si>
    <t>通过该项目建设，推动特色手工庭院经济规模化、特色化、品牌化发展，增加脱贫人口（监测对象）家庭收入，预计收益受益户30户以上。</t>
  </si>
  <si>
    <t>优化本地产业结构，带动本地手工业经济发展，吸纳农村劳动力就业。联农带农机制：带种带养、务工就业、技术培训指导。</t>
  </si>
  <si>
    <t>小型农田水利设施建设项目小计</t>
  </si>
  <si>
    <t>小型农田水利设施建设</t>
  </si>
  <si>
    <t>中花村</t>
  </si>
  <si>
    <t>小董镇中花村委2025年大坡村渠道建设项目</t>
  </si>
  <si>
    <t>公里</t>
  </si>
  <si>
    <t>建设灌溉排渠0.3公里，高1米、宽0.6米</t>
  </si>
  <si>
    <t>通过建设该项目，有效解决500亩农田灌溉问题。</t>
  </si>
  <si>
    <t>改善农村农田灌溉水利条件，灌溉农田500亩，受益群众约164户832人其中脱贫人口19人以及监测户人口4人。带动脱贫户工作2人，增加收入2400元</t>
  </si>
  <si>
    <t xml:space="preserve">是 </t>
  </si>
  <si>
    <t>奇陵村</t>
  </si>
  <si>
    <t>小董镇奇陵村委2025年那荣塘村水利沟建设项目</t>
  </si>
  <si>
    <t>建设农田水利沟（三面光），起点：那荣塘水麓，终点：那荣塘江边，长800米、宽0.6米、高0.6米。</t>
  </si>
  <si>
    <t>改善农村农田灌溉水利条件，灌溉农田42亩，受益群众约56户280人其中脱贫人口4人以及监测户人口 2人。带动脱贫户工作2人，增加收入2400元</t>
  </si>
  <si>
    <t>吉水村</t>
  </si>
  <si>
    <t>小董镇吉水村委2025年七队、八队渠道建设项目</t>
  </si>
  <si>
    <t>建设灌排渠道长1公里，高1米，宽0.6米。</t>
  </si>
  <si>
    <t>通过建设该项目，有效解决300亩农田灌溉问题。</t>
  </si>
  <si>
    <t>改善农村农田灌溉水利条件，灌溉农田42亩，受益群众约56户280人其中脱贫人口4人以及监测户人口 2人。带动脱贫户工作2人，增加收入2408元</t>
  </si>
  <si>
    <t>小董镇榃头村委2025年那庙口堰坝建设项目</t>
  </si>
  <si>
    <t>米</t>
  </si>
  <si>
    <t>建设长8米、宽1.5米、高2.5米堰坝</t>
  </si>
  <si>
    <t>通过建设该项目，有效解决60亩农田灌溉问题。</t>
  </si>
  <si>
    <t>改善农村农田灌溉水利条件，灌溉农田42亩，受益群众约56户280人其中脱贫人口4人以及监测户人口 2人。带动脱贫户工作2人，增加收入2412元</t>
  </si>
  <si>
    <t>小董镇多隆村委2025年黄泥塘村渠道建设项目</t>
  </si>
  <si>
    <t>建设灌排渠道长0.25公里，高1米、宽1米。</t>
  </si>
  <si>
    <t>通过建设该项目，有效解决120亩农田灌溉问题。</t>
  </si>
  <si>
    <t>改善农村农田灌溉水利条件，灌溉农田120亩，受益群众300人，其中脱贫人口0人以及监测户人口0人。带动脱贫户工作2人，增加收入1800元</t>
  </si>
  <si>
    <t>榃楼村</t>
  </si>
  <si>
    <t>小董镇榃楼村委2025年盘龙渠道建设项目</t>
  </si>
  <si>
    <t>建设灌溉排渠0.35公里，高0.6米、宽0.6米</t>
  </si>
  <si>
    <t>通过建设该项目，有效解决56亩农田灌溉问题。</t>
  </si>
  <si>
    <t>改善农村农田灌溉水利条件，灌溉农田42亩，受益群众约56户280人其中脱贫人口4人以及监测户人口 2人。带动脱贫户工作2人，增加收入2411元</t>
  </si>
  <si>
    <t>那料村</t>
  </si>
  <si>
    <t>小董镇那料村委2025年西城渠道建设项目</t>
  </si>
  <si>
    <t>建设灌溉排渠0.5公里，高1.5米、宽1米</t>
  </si>
  <si>
    <t>通过建设该项目，有效解决600亩农田灌溉问题。</t>
  </si>
  <si>
    <t>改善农村农田灌溉水利条件，灌溉农田21亩，受益群众375人，其中脱贫人口  19人以及监测户人口 15 人。带动脱贫户工作2人，增加收入1814元</t>
  </si>
  <si>
    <t>板董村</t>
  </si>
  <si>
    <t>小董镇板董村委2025年偷鸡麓山塘堰坝建设项目</t>
  </si>
  <si>
    <t>计划建设长50米、宽3米、高6米的坝体</t>
  </si>
  <si>
    <t>通过建设该项目，有效解决560亩农田灌溉问题。</t>
  </si>
  <si>
    <t>改善农村农田灌溉水利条件，灌溉农田63亩，受益群众约392户1897人其中脱贫人口 72 人以及监测户人口11人。带动脱贫户工作1人，增加收入764元</t>
  </si>
  <si>
    <t>小董镇奇陵村委2025年那享水库板暮渠道建设项目</t>
  </si>
  <si>
    <t>建设灌溉排渠2.5公里，高0.6米、宽0.3米</t>
  </si>
  <si>
    <t>通过建设该项目，有效解决280亩农田灌溉问题。</t>
  </si>
  <si>
    <t>改善农村农田灌溉水利条件，灌溉农田280亩，受益群众375人，其中脱贫人口  19人以及监测户人口 15 人。带动脱贫户工作2人，增加收入1804元</t>
  </si>
  <si>
    <t>小董镇板董村委2025年屋面至板闸渠道建设项目</t>
  </si>
  <si>
    <t>建设灌排渠道长3公里，渠道高1.5米，宽1.5米</t>
  </si>
  <si>
    <t>改善农村农田灌溉水利条件，灌溉农田21亩，受益群众375人，其中脱贫人口  19人以及监测户人口 15 人。带动脱贫户工作2人，增加收入1815元</t>
  </si>
  <si>
    <t>西陵村</t>
  </si>
  <si>
    <t>小董镇西陵村委2025年黄茅碑至长塘村面渠道建设项目</t>
  </si>
  <si>
    <t>建设灌溉排渠3.5公里，高1米、宽1米</t>
  </si>
  <si>
    <t>通过建设该项目，有效解决350亩农田灌溉问题。</t>
  </si>
  <si>
    <t>改善农村农田灌溉水利条件，灌溉农田21亩，受益群众375人，其中脱贫人口  19人以及监测户人口 15 人。带动脱贫户工作2人，增加收入1817元</t>
  </si>
  <si>
    <t>小董镇西陵村委2025年六琴水库至稳志村渠道建设项目</t>
  </si>
  <si>
    <t>建设六琴水库至稳志村渠道宽度2米，高度0.8米。</t>
  </si>
  <si>
    <t>改善农村农田灌溉水利条件，灌溉农田21亩，受益群众2800人，其中脱贫人口53人以及监测户人口6人。带动脱贫户工作2人，增加收入1817元</t>
  </si>
  <si>
    <t>屯首村委</t>
  </si>
  <si>
    <t>大寺镇屯首村2025年百香果产业基地配套设施项目</t>
  </si>
  <si>
    <t>屯首村百香果产业基地现有规模102亩，需配套建设基地三面光排水渠1200米*08米*0.8米。</t>
  </si>
  <si>
    <t>建设规模不小于1200米；年内完成投资不超过54万元；联农带农群众不小于50户180人（脱贫及监测户2户8人）。</t>
  </si>
  <si>
    <t>通过以工代赈等方式增加群众务工就业，提升务工收入，联农带农群众不小于50户180人（脱贫及监测户2户8人）。</t>
  </si>
  <si>
    <t>大寺镇宿禾村委2025年派蹦坝灌溉水坝项目</t>
  </si>
  <si>
    <t>建设派蹦坝灌溉水坝，水坝已经出现缺口，建设灌溉水坝50米宽，2米高。</t>
  </si>
  <si>
    <t>通过修建水坝解决农业用水问题，大大方便了344户村民发展农业，发挥农业基础设施的功效。</t>
  </si>
  <si>
    <t>宿通过修建水坝解决农业用水问题，大大方便了344户村民发展农业，发挥农业基础设施的功效。</t>
  </si>
  <si>
    <t>南间村委</t>
  </si>
  <si>
    <t>大寺镇南间村委2025年果罗村江洞江小型农田灌溉项目</t>
  </si>
  <si>
    <t>对南间村委果罗村江洞江小河周围农田进行灌溉治理，灌溉长度大概1公里左右,宽度1米，高度1.5米。</t>
  </si>
  <si>
    <t>项目建成将受益群众163户767人,其中脱贫户（含监测户）24户111人。</t>
  </si>
  <si>
    <t>项目建成方便农田灌溉8千亩将受益群众163户767人,其中脱贫户（含监测户）24户111人。</t>
  </si>
  <si>
    <t>那葛村委</t>
  </si>
  <si>
    <t>大寺镇那葛村委2025年那怀村小型农田水利设施</t>
  </si>
  <si>
    <t>建设农田灌溉水利长1000米，宽80厘米，高60厘米。</t>
  </si>
  <si>
    <t>项目建成将受益群众70户330人。灌溉农田230亩</t>
  </si>
  <si>
    <t>项目建成将受益群众70户330人；灌溉农田230亩</t>
  </si>
  <si>
    <t>大寺镇三益村委2025年屯董村那纪山塘米眼山塘坝体项目</t>
  </si>
  <si>
    <t>建设三益屯董那纪山塘水坝，建设水坝长度为120米，高度为20米。</t>
  </si>
  <si>
    <t>解决屯董村300多户1393人其中脱贫户（含监测户）24户 84人，500亩农田的排洪问题</t>
  </si>
  <si>
    <t>解决屯董村300多户1393人其中脱贫户（含监测户）24户84人，以及500亩农田的排洪问题</t>
  </si>
  <si>
    <t>敦民村委</t>
  </si>
  <si>
    <t>大寺镇敦民村委2025年敦民村四、五、六队坉富山塘至立庙干渠三面光项目</t>
  </si>
  <si>
    <t>修建三面光长：800米 ，宽：60厘米，高：1米，灌溉农田200亩。</t>
  </si>
  <si>
    <t>项目建成灌溉农田200亩  受益农户350户1600人 脱贫户5户14人 ， 监测户1户2人</t>
  </si>
  <si>
    <t>三门滩村</t>
  </si>
  <si>
    <t>大寺镇三门滩村委2025年定墩村三面光水渠建设项目</t>
  </si>
  <si>
    <t>修建三面光建设项目长2500米,宽40厘米，高60厘米。</t>
  </si>
  <si>
    <t>项目建成受益约286户农户种养水稻320亩，提升特色产业发展，增加农户收入，带动脱贫户发展产业</t>
  </si>
  <si>
    <t>受益约286户农户种养水稻320亩，受益群众286户1395人,其中脱贫户（含监测户）16户26人</t>
  </si>
  <si>
    <t>是
92%</t>
  </si>
  <si>
    <t>大寺镇屯强村委2025年利朗村三面光水利项目</t>
  </si>
  <si>
    <t>长700米、宽0.4米、高0.5米、厚0.2米</t>
  </si>
  <si>
    <t>项目建成方便农田灌溉320亩，加大农业生产，受益63户379人其中脱贫户（含监测户）2户 6人</t>
  </si>
  <si>
    <t>大寺镇屯强村委2025年大马坪村加固水坝项目</t>
  </si>
  <si>
    <t>加固长13米、宽2米、厚0.3米。</t>
  </si>
  <si>
    <t>项目建成方便农田灌溉200亩，加大农业生产，受益29户139人其中脱贫户（含监测户）2户7人</t>
  </si>
  <si>
    <t>广琅村委</t>
  </si>
  <si>
    <t>大寺镇广琅村委2025年蒌桥村水利设施建设项目</t>
  </si>
  <si>
    <t>建设水坝一个长18米，宽2米，高3米，三面光水渠长2000米，宽0.6米，高0.8米。</t>
  </si>
  <si>
    <t>项目建成将受益群众43户146人,其中脱贫户（含监测户）2户8人。灌溉农田60亩</t>
  </si>
  <si>
    <t>大寺镇那桑村委2025年那角村小型农田水利设施项目</t>
  </si>
  <si>
    <t>在那角自然村建设农田灌溉水利三面光水渠长800米，宽 50cm，高50cm，厚10cm ，受益灌溉农田400亩。</t>
  </si>
  <si>
    <t>项目实施后，可促进发展特色产业，带动产业发展，受益群众143户628人,其中脱贫户（含监测户）5户12人。受益灌溉农田400亩。</t>
  </si>
  <si>
    <t>大寺村委</t>
  </si>
  <si>
    <t>大寺镇大寺村委2025年冲心沟村水利沟项目</t>
  </si>
  <si>
    <t>在冲心沟自然村建设农田灌溉水利抽水设施及三面光水渠长1000米，宽 40cm，高40cm，厚10cm ，受益灌溉农田500亩。</t>
  </si>
  <si>
    <t>项目实施后，可促进发展特色产业，带动产业发展，受益群众126户789人,其中脱贫户（含监测户）2户8人。受益灌溉农田500亩。</t>
  </si>
  <si>
    <t>广平村</t>
  </si>
  <si>
    <t>平吉镇广平村2025年那宽至九佰水利沟建设项目</t>
  </si>
  <si>
    <t>修建平吉镇广平那宽至九佰小型农田水利沟高1.5米×内径宽1.2米×肩宽0.8米的小型农田水利1300米</t>
  </si>
  <si>
    <t>完成修建平吉镇广平那宽至九佰小型农田水利沟，长1300米×高1.5米×内径宽1.2米×肩宽0.8米,收益人口约400户567人，其中脱贫户23户44人。</t>
  </si>
  <si>
    <t>八仙村</t>
  </si>
  <si>
    <t>平吉镇八仙村委2025年公鸡至大塘坳村禾堂水利沟建设项目</t>
  </si>
  <si>
    <t>在公鸡至大塘坳村禾堂修建长1km,内径60cm,深1m的小型农田水利沟</t>
  </si>
  <si>
    <t>完成公鸡至大塘坳村禾堂修建长1km,内径60cm,深1m的小型农田水利沟，预计受益人口70户390人，其中脱贫户3户12人</t>
  </si>
  <si>
    <t>屯笔村</t>
  </si>
  <si>
    <t>大直镇屯笔村委2025年那记村农田水利项目</t>
  </si>
  <si>
    <t>建设农田水利灌溉（长度：2公里，宽：1米，高：1米）</t>
  </si>
  <si>
    <t>通过建设农田灌溉水利2公里，解决300户1157人村民的农田灌溉，涉及全村5个自然队农田320亩。</t>
  </si>
  <si>
    <t>群众积极参与，屯顶村农田水利建成后，能解决1157人（其中脱贫户和监测户共10人）耕种供水难问题，提高群众生产积极性。</t>
  </si>
  <si>
    <t>大直镇屯笔村委2025年屯顶村农田水利项目</t>
  </si>
  <si>
    <t>通过建设农田灌溉水利2公里，解决267户800人村民的农田灌溉，能保障230亩基本农田高产稳产。</t>
  </si>
  <si>
    <t>群众积极参与，屯顶村农田水利建成后，能解决800人（其中脱贫户和监测户共12人）耕种供水难问题，提高群众生产积极性。</t>
  </si>
  <si>
    <t>那光村</t>
  </si>
  <si>
    <t>大直镇那光村委2025年那槐村农田水利项目</t>
  </si>
  <si>
    <t>建设农田水利灌溉（长度：1公里，宽：0.4米，高：0.6米）。</t>
  </si>
  <si>
    <t>通过建设农田灌溉水利1公里，解决87户414人村民的农田灌溉，能保障300亩基本农田高产稳产。</t>
  </si>
  <si>
    <t>群众积极参与，那槐村农田水利建成后，能解决414人（其中脱贫户和监测户共24人）耕种供水难问题，提高群众生产积极性。</t>
  </si>
  <si>
    <t>众仁村</t>
  </si>
  <si>
    <t>板城镇众仁村委2025年农田灌溉水渠修建项目</t>
  </si>
  <si>
    <t>计划修建水渠500米，高度50cm、宽度40cm</t>
  </si>
  <si>
    <t>按质按时完成项目建设，完善村级农田灌溉设施，保障群众生产发展需求</t>
  </si>
  <si>
    <t>群众支持建设，完善村级农田灌溉设施，保障群众生产发展需求，解决110亩农田灌溉需求，项目受益人口45户300人（其中脱贫、监测户7户41人）</t>
  </si>
  <si>
    <t>板城镇竹山村委2025年睦家村农田灌溉项目</t>
  </si>
  <si>
    <t>计划修建900米三面光水渠高0.8米、宽0.6米以及修建机耕路20米，畅通农产品流通渠道</t>
  </si>
  <si>
    <t>群众支持建设，完善村级农田灌溉设施，保障群众生产发展需求，畅通农产品流通渠道，解决150亩农田灌溉需求，项目受益人口352户2000人（其中脱贫8户30人、监测户5户26人）</t>
  </si>
  <si>
    <t>大垌镇大塘村2025年那于那油垌至屋面垌段农田水利灌排项目</t>
  </si>
  <si>
    <t>新建大垌镇大塘村那于那油垌至屋面垌段农田水利灌排项目全长1公里、渠宽2米、渠高1.5米、底厚0.18米的硬底化工程</t>
  </si>
  <si>
    <t>通过硬化大塘村那于那油垌至屋面垌段农田水利灌排项目，巩固农田撂荒治理成果及保障农田灌溉率，累计受益农田200亩，受益群众40户215人，其中脱贫户（含监测户）5户27人</t>
  </si>
  <si>
    <t>通过硬化大塘村那于那油垌至屋面垌段农田水利灌排项目，巩固农田撂荒治理成果及保障农田灌溉率，累计收益农田200亩，受益群众40户215人，其中脱贫户（含监测户）5户27人</t>
  </si>
  <si>
    <t>良田村</t>
  </si>
  <si>
    <t>大垌镇良田村2025年山皇垌环山沟农田水利灌排项目</t>
  </si>
  <si>
    <t>建设山皇垌环山沟农田水渠长0.9公里，宽0.6米，高0.6米，底厚10厘米</t>
  </si>
  <si>
    <t>提高农田撂荒治理效果和农田灌排率，受益农田约100亩，受益群众约30户365人，其中脱贫户（含监测户）5户25人。</t>
  </si>
  <si>
    <t>项目实施后，可促进发展特色产业，带动产业发展，受益农田约100亩，受益群众约30户365人，其中脱贫户（含监测户）5户25人。</t>
  </si>
  <si>
    <t>大垌镇歌标村2025年六悟三队屋面垌至绞波二队螺纹垌农田水利灌排项目</t>
  </si>
  <si>
    <t>六悟三队屋面垌至绞波二队螺纹垌农田水渠长约1000米，宽80厘米、深80厘米、底厚10厘米</t>
  </si>
  <si>
    <t>提高农田灌排率和粮食生产率，受益农田约180亩，受益群众约203户863人，其中脱贫户（含监测对象）27户127人。</t>
  </si>
  <si>
    <t>项目实施后，能提高农田灌排率和粮食生产率，受益农田约180亩，受益群众约203户863人，其中脱贫户（含监测对象）27户127人。</t>
  </si>
  <si>
    <t>陂角村</t>
  </si>
  <si>
    <t>那蒙镇陂角村委2025年陂口坪村石塘至大湴路口农田水利灌溉项目</t>
  </si>
  <si>
    <t>修建陂口坪村石塘至大湴路口水利沟，宽80厘米，高80厘米，全长0.5公里</t>
  </si>
  <si>
    <t>通过该项目能灌溉农田水利100多亩农田，涉及1.6.9.10.11队农田用水问题。惠及群众215户1085人，其中受益脱贫户28户173人</t>
  </si>
  <si>
    <t>通过该项目建设，改善农田用水灌溉条件。</t>
  </si>
  <si>
    <t>湴山村</t>
  </si>
  <si>
    <t>那蒙镇湴山村委那郎村那葛至水磨2025年农田水利灌溉项目</t>
  </si>
  <si>
    <t>建设农田灌溉水利2000米。（宽：1.2米；高：60厘米）</t>
  </si>
  <si>
    <t>通过该项目建设，改善农田灌溉用水问题，受益人口138户520人，其中脱贫户6户25人。</t>
  </si>
  <si>
    <t>屯里村</t>
  </si>
  <si>
    <t>那蒙镇屯里村委2025年那丁村农田水利灌溉项目</t>
  </si>
  <si>
    <t>修建农田水利宽60厘米，高40厘米，全长1000米</t>
  </si>
  <si>
    <t>通过该项目建设，有效解决约241亩农田灌溉问题，惠及68户370人，其中脱贫户5户22人。</t>
  </si>
  <si>
    <t>那蒙村</t>
  </si>
  <si>
    <t>那蒙镇那蒙村委2025年坛宁村农田水利灌溉项目</t>
  </si>
  <si>
    <t>建设坛宁村屋面垌至米桃1000长米，宽0.8米，高1.0米的农田灌溉水利。</t>
  </si>
  <si>
    <t>通过该项目建设，有效解决约250亩农田灌溉问题，惠个村庄50户252人，其中受益脱贫户1户3人。</t>
  </si>
  <si>
    <t>那蒙镇四维村委岽眼村2025年美棯垌拦水坝农田水利灌溉项目</t>
  </si>
  <si>
    <t>修建农田水利上宽1.5米，底宽5米，高5米，全长30米。</t>
  </si>
  <si>
    <t>通过该项目建设，改善岽眼村农田100亩灌溉用水问题，受益人口127户588人，其中脱贫户18户64人。</t>
  </si>
  <si>
    <t>新棠镇屯楼村委2025年屯良自然村排水渠项目</t>
  </si>
  <si>
    <t>在屯良自然村责任田周边修建高1.2m、宽1m,总长1200m的排水渠</t>
  </si>
  <si>
    <t>完成项目建设，方便农田排水灌溉，提升群众满意度，巩固脱贫成效，预计受益总人数196户1123人，其中脱贫人数20户74人。</t>
  </si>
  <si>
    <t>项目实施后，可促进发展种植产业，带动产业发展，提升群众满意度，巩固脱贫成效，预计受益总人数196户1123人，其中脱贫人数20户74人。</t>
  </si>
  <si>
    <t>平况村</t>
  </si>
  <si>
    <t>新棠镇平况村委2025年平况自然村农田灌溉项目</t>
  </si>
  <si>
    <t>平况村平况小学-那江段灌溉水沟，三面光建设，修建高50cm、宽40m，总长3000m的排水沟</t>
  </si>
  <si>
    <t>完成项目建设，方便农田排水灌溉，提升群众满意度，巩固脱贫成效，预计受益总人数260户1116人，其中脱贫人数2户9人。</t>
  </si>
  <si>
    <t>项目实施后，可促进发展种植产业，带动产业发展，提升群众满意度，巩固脱贫成效，预计受益总人数140户668人，其中脱贫人数2户9人。</t>
  </si>
  <si>
    <t>青苏村委</t>
  </si>
  <si>
    <t>青塘镇2025年青苏村水利灌溉分沟建设项目</t>
  </si>
  <si>
    <t>鱼窟村7队到大禾塘水利沟，长度1200米*宽度1.2米*高度1.5米*底厚0.2米</t>
  </si>
  <si>
    <t>提高农田灌排率和粮食生产率，受益农田约2000亩。</t>
  </si>
  <si>
    <t>项目实施后，可促进发展种植产业，带动产业发展，预计受益群众约887户4777人，其中脱贫户57户269人。</t>
  </si>
  <si>
    <t>平陆运河沿线村</t>
  </si>
  <si>
    <t>高峰村委</t>
  </si>
  <si>
    <t>青塘镇高峰村委2025年高峰小学至礼格塘排污沟连三面光水利项目</t>
  </si>
  <si>
    <t>高峰小学至礼格塘排污沟连三面光水利，长1500米*宽0.6米*高0.8米</t>
  </si>
  <si>
    <t>提高农田灌排率和粮食生产率，受益农田约80亩，预计受益总人数238户1429人，其中脱贫户9户45人。</t>
  </si>
  <si>
    <t>项目实施后，可促进发展特色产业，带动产业发展，预计受益总人数238户1429人，其中脱贫户9户45人。</t>
  </si>
  <si>
    <t>是，96%</t>
  </si>
  <si>
    <t>红村村委</t>
  </si>
  <si>
    <t>青塘镇红村村委2025年茂塘十五塘至牛角沙古堂垌农田水利灌项目</t>
  </si>
  <si>
    <t>茂塘十五塘至牛角沙古堂垌农田水利灌，长1000米*宽0.6米*高0.8米，底厚0.2米</t>
  </si>
  <si>
    <t>提高农田灌排率和粮食生产率，受益农田约150亩。</t>
  </si>
  <si>
    <t>项目实施后，可促进发展种植产业，带动产业发展，预计受益群众约135户750人，其中脱贫户5户30人。</t>
  </si>
  <si>
    <t>是，97%</t>
  </si>
  <si>
    <t>平陆运河沿线村、农业农村领域重点工作七个提升行动项目</t>
  </si>
  <si>
    <t>贵台镇那桃村非遗食品种植基地2025年小型农田水利灌溉项目</t>
  </si>
  <si>
    <t>新建小型农田水利长度1200米，宽：80厘米；高：80厘米</t>
  </si>
  <si>
    <t>解决非遗食品基地及周边农田生产用水难题。灌溉农田130亩，受益群众约150户700人。</t>
  </si>
  <si>
    <t>百美村</t>
  </si>
  <si>
    <t>贵台镇百美村委2025年南美村、百六村小型农田水利设施项目</t>
  </si>
  <si>
    <t>南美村三、四、五队天塞至那疋村石栏排灌渠道：一.巴掌至石栏约长200米*宽1.5米*高1.0米，二.天塞至巴掌约长1200米*宽1米*高1米，三.百六米卖鱼塘至南美村巴掌约长850米*宽1米*高1米</t>
  </si>
  <si>
    <t>完成项目建设，解决农田约100亩农田排灌问题，受益群众约284户1000人</t>
  </si>
  <si>
    <t>那美村</t>
  </si>
  <si>
    <t>贵台镇那美村委2025年新华村储水坝、水利项目</t>
  </si>
  <si>
    <t>储水坝（长：10米，高：2米，宽：1米）；水渠（长：300米，0.6米宽，0.8米高）</t>
  </si>
  <si>
    <t>可灌溉农田600多亩，受益群众145户653人</t>
  </si>
  <si>
    <t>贵台镇那美村委2025年大田村储水坝、水利项目</t>
  </si>
  <si>
    <t>座</t>
  </si>
  <si>
    <t>储水坝（长：10米，高：2米，宽：1米）；水渠（0.6米宽，0.8米高）</t>
  </si>
  <si>
    <t>可灌溉农田600多亩，受益群众144户604人</t>
  </si>
  <si>
    <t>古勉村</t>
  </si>
  <si>
    <t>长滩镇古勉村委2025年那井村六学至那横农田水利设施灌溉项目</t>
  </si>
  <si>
    <t>建设水利灌溉水渠长650米，宽60厘米，高60厘米</t>
  </si>
  <si>
    <t>项目实施后，预计受益群众122户633人，可以解决超过80亩农田灌溉问题，改善农田灌溉条件，提高生产增收成效。</t>
  </si>
  <si>
    <t>按质按时完成项目建设，改善村民农田灌溉问题，提高农田生产效益。</t>
  </si>
  <si>
    <t>长滩社区</t>
  </si>
  <si>
    <t>长滩镇长滩社区2025年细苏村至后背洞农田水利设施灌溉项目</t>
  </si>
  <si>
    <t>新建农田灌溉水利沟长度：1000米，宽：60厘米；高：60厘米</t>
  </si>
  <si>
    <t>项目实施后，预计受益群众179户856人，可以解决超过150亩农田灌溉问题，改善农田灌溉条件，提高农田生产效益。</t>
  </si>
  <si>
    <t>屯巷村</t>
  </si>
  <si>
    <t>长滩镇屯巷村委2025年屯巷村6队农田水利设施灌溉项目</t>
  </si>
  <si>
    <t>建设农田灌溉水利长700米（宽：80厘米；高：80厘米）</t>
  </si>
  <si>
    <t>项目实施后，预计受益群众146户752人，可以解决超过200亩农田灌溉问题，改善农田灌溉条件，提高农田生产效益。</t>
  </si>
  <si>
    <t>胜利村</t>
  </si>
  <si>
    <t>长滩镇胜利村委2025年大村南村农田水利设施灌溉项目</t>
  </si>
  <si>
    <t>建设农田灌溉水利长1200米（宽：60厘米；高：60厘米）</t>
  </si>
  <si>
    <t>项目实施后，预计受益群众146户814人，可以解决超过150亩农田灌溉问题，改善农田灌溉条件，提高农田生产效益。</t>
  </si>
  <si>
    <t>古勉村委</t>
  </si>
  <si>
    <t>长滩镇古勉村委2025年那井村农田水利灌溉配套项目</t>
  </si>
  <si>
    <t>宽80CM，高80CM</t>
  </si>
  <si>
    <t>1.5公里</t>
  </si>
  <si>
    <t>建设小型农田水利设施水渠长1500米，宽80厘米，高80厘米</t>
  </si>
  <si>
    <t>通过完成长滩镇古勉村委那井村农田水利灌溉配套项目，预计受益群众215户896人，可以解决超过350亩农田灌溉问题，改善农田灌溉条件，提高农田生产效益。</t>
  </si>
  <si>
    <t>以奖代补项目小计</t>
  </si>
  <si>
    <t>以奖代补</t>
  </si>
  <si>
    <t>各镇</t>
  </si>
  <si>
    <t>钦北区2025年产业以奖代补项目</t>
  </si>
  <si>
    <t>通过实施产业以奖代补项目，鼓励在家的脱贫户、监测户发展种养殖，提高种养殖的积极性，实现增收发展产业增加收入。</t>
  </si>
  <si>
    <t>完成对脱贫户、监测户等发展符合奖补要求的产业进行奖补。</t>
  </si>
  <si>
    <t>金融保险配套项目小计</t>
  </si>
  <si>
    <t>金额保险配套项目</t>
  </si>
  <si>
    <t>小额信贷贴息</t>
  </si>
  <si>
    <t>钦北区2025年小额信贷贴息项目</t>
  </si>
  <si>
    <t>鼓励脱贫户（监测对象)申请小额信贷发展特色产业</t>
  </si>
  <si>
    <t>完成小额信贷贴息目标发放，建设进一步帮助脱贫户解决资金困难，促进脱贫户积极参与发展生产，提高增收致富能力。</t>
  </si>
  <si>
    <t>小额信贷风险补偿金</t>
  </si>
  <si>
    <t>钦北区2025年小额信贷风险补偿金</t>
  </si>
  <si>
    <t>小额信贷风险补偿金项目目标发放，建设进一步帮助脱贫户解决资金困难，促进脱贫户积极参与发展生产，提高增收致富能力。</t>
  </si>
  <si>
    <t>完成小额信贷风险补偿金项目目标发放，建设进一步帮助脱贫户解决资金困难，促进脱贫户积极参与发展生产，提高增收致富能力。</t>
  </si>
  <si>
    <t>农村道路建设（通村路、通户路、小型桥梁等）项目小计</t>
  </si>
  <si>
    <t>钦北区交通运输局</t>
  </si>
  <si>
    <t>乡村建设行动</t>
  </si>
  <si>
    <t>农村基础设施
（含产业配套基
础设施）</t>
  </si>
  <si>
    <t>农村道路建设（通村路、通户路、小型桥梁等）</t>
  </si>
  <si>
    <t>小董镇西陵村委2025年长塘村水磨坝桥建设项目</t>
  </si>
  <si>
    <t>长塘村水磨坝桥长50米、桥面宽5米。</t>
  </si>
  <si>
    <t>按质按时完成项目建设，保障当地居民出行安全，方便农产品流通。</t>
  </si>
  <si>
    <t>产业路、资源路、旅游路建设</t>
  </si>
  <si>
    <t>小董镇2025年西陵村委卜糟村搭建盖板桥建设项目</t>
  </si>
  <si>
    <t>修建卜糟村盖板涵洞桥宽5米，长15米。</t>
  </si>
  <si>
    <t>按质按时完成项目建设，提升特色产业发展，增加脱贫户收入，带动脱贫户发展产业</t>
  </si>
  <si>
    <t>项目实施后，可促进发展特色产业，带动产业发展，增加农户收入，确保农户出入安全，带动全村经济。</t>
  </si>
  <si>
    <t>小董镇2025年吉水村委那棉村九曲江桥建设项目</t>
  </si>
  <si>
    <t>长45米，宽8.5米，规划引路长180米，宽8.5米</t>
  </si>
  <si>
    <t>方便那棉、石光、翁农坪自然村群众出行，缩短与村委路程。</t>
  </si>
  <si>
    <t>方便那棉、石光、翁农坪自然村群众出行，缩短与村委路程，受益群众约1500人，其中脱贫户15户75人，监测对象2户10人。</t>
  </si>
  <si>
    <t>大寺镇宿禾村委2025年屯良村道路硬化项目</t>
  </si>
  <si>
    <t>计划在在宿禾村村委屯良村的主要产粮区修一条道路长1000米宽3.5米厚0.18米的硬化道路</t>
  </si>
  <si>
    <t>项目建成将受受益群众150户600人，其中脱贫（含监测户）25户98人，完善交通基础设施，提升交通便利程度</t>
  </si>
  <si>
    <t>通过以工代振等方式增加群众务工就业，提升务工收入，受益群众不小于150户600人（脱贫及监测户25户94人）</t>
  </si>
  <si>
    <t>百庆村委</t>
  </si>
  <si>
    <t>大寺镇百庆村委2025年汪涞桥项目</t>
  </si>
  <si>
    <t>新建桥面长150米，宽8米。</t>
  </si>
  <si>
    <t>项目建成将受益群众180户850人,其中脱贫户（含监测户）15户65人，加大交通便利程度。</t>
  </si>
  <si>
    <t>通过以工代赈等方式增加群众务工就业，提升务工收入，受益群众不小于180户850人（脱贫及监测户15户65人）。</t>
  </si>
  <si>
    <t>大寺镇百庆村委2025年那所桥项目</t>
  </si>
  <si>
    <t>新建桥面长15米，宽5米。</t>
  </si>
  <si>
    <t>项目建成将受益群众110户500人,其中脱贫户（含监测户）14户50人，加大交通便利程度。</t>
  </si>
  <si>
    <t>通过以工代赈等方式增加群众务工就业，提升务工收入，受益群众不小于110户500人（脱贫及监测户14户50人）。</t>
  </si>
  <si>
    <t>大寺镇百庆村委2025年和平桥项目</t>
  </si>
  <si>
    <t>项目建成将受益群众50户280人,其中脱贫户（含监测户）8户35人，加大交通便利程度。</t>
  </si>
  <si>
    <t>通过以工代赈等方式增加群众务工就业，提升务工收入，受益群众不小于50户280人（脱贫及监测户8户35人）。</t>
  </si>
  <si>
    <t>天安村委</t>
  </si>
  <si>
    <t>大寺镇天安村委2025年碰桥村屯级道路硬化项目</t>
  </si>
  <si>
    <t>计划建设道路长160米，宽度3.5米，厚度0.18米。</t>
  </si>
  <si>
    <t>项目建成将受益群众170户1300人，完善交通基础设施，提升交通便利程度。</t>
  </si>
  <si>
    <t>通过以工代赈等方式增加群众务工就业，提升务工收入，受益群众不小于60户280人。</t>
  </si>
  <si>
    <t>大寺镇那河村委2025年二、三队道路硬化项目</t>
  </si>
  <si>
    <t>计划建设道路长1000米，宽3.5米，厚度0.2米，已有路基</t>
  </si>
  <si>
    <t>项目建成将受益群众20户168人，完善交通基础设施，提升交通便利程度。</t>
  </si>
  <si>
    <t>通过以工代赈等方式增加群众务工就业，提升务工收入，受益群众不小于20户168人。</t>
  </si>
  <si>
    <t>大寺镇大寺村委2025年米稔村道路硬化项目</t>
  </si>
  <si>
    <t>计划建设道路长200米，宽3.5米，厚度0.18米</t>
  </si>
  <si>
    <t>项目建成将受益群众100户500人，完善交通基础设施，提升交通便利程度。</t>
  </si>
  <si>
    <t>通过以工代赈等方式增加群众务工就业，提升务工收入，受益群众不小于100户500人（脱贫及监测户2户5人）。</t>
  </si>
  <si>
    <t>彭良村</t>
  </si>
  <si>
    <t>平吉镇彭良村2025年第10生产队进村道路硬化项目</t>
  </si>
  <si>
    <t>硬化平吉镇彭良村第10生产队进村道路0.5km，路面宽3.5m，厚20cm,路肩2×50cm</t>
  </si>
  <si>
    <t>完成硬化平吉镇彭良村第10生产队进村道路0.5km，受益人口约66户323人，其中脱贫户11户63人。</t>
  </si>
  <si>
    <t>硬化平吉镇彭良村第10生产队进村道路0.5km，受益人口约66户323人，其中脱贫户11户63人。</t>
  </si>
  <si>
    <t>朱林村</t>
  </si>
  <si>
    <t>平吉镇朱林村2025年朱林小学至五星水库道路硬化项目</t>
  </si>
  <si>
    <t>硬化朱林村委黄屋村五星水库珍珠养殖场道路1.3km，路面宽3.5m，厚20cm,路肩2×50cm</t>
  </si>
  <si>
    <t>完成硬化朱子岭和林屋自然村道路0.5km，受益人口500户3000人，其中脱贫户10户60人。</t>
  </si>
  <si>
    <t>古秀村</t>
  </si>
  <si>
    <t>平吉镇古秀村2025年秀管坝一队至火车站路口道路硬化项目</t>
  </si>
  <si>
    <t>硬化平吉镇秀管坝一队至火车站路口道路0.5km，路面宽3.5m，厚20cm,路肩2×50cm</t>
  </si>
  <si>
    <t>完成硬化平吉镇古秀村秀管坝一队至火车站路口道路0.5km，受益人口约30户161人，其中脱贫户5户23人。</t>
  </si>
  <si>
    <t>榃兰村</t>
  </si>
  <si>
    <t>平吉镇榃兰村
杨屋山村2025年道路硬化项目</t>
  </si>
  <si>
    <t>硬化平吉镇榃兰村杨屋山村600米道路，路宽3.5米，厚度20cm，路肩2*50cm</t>
  </si>
  <si>
    <t>完成硬化平吉镇榃兰村杨屋山自然村600米道路，预计受益270户1600人左右，脱贫户36户144人。</t>
  </si>
  <si>
    <t>平吉镇八仙村2025年双石桥建设项目</t>
  </si>
  <si>
    <t>修建长12米，宽4.5米的小型桥梁</t>
  </si>
  <si>
    <t>完成八仙村双石桥修建，长12米，宽4.5米，改善80户368人（其中脱贫户2户9人）的出行。</t>
  </si>
  <si>
    <t>完成八仙村双石桥修建，长12米，宽4.5米，80户368人（其中脱贫户2户9人）的出行。</t>
  </si>
  <si>
    <t>永隆村</t>
  </si>
  <si>
    <t>平吉镇永隆村2025年高龙塘自然村道路硬化项目</t>
  </si>
  <si>
    <t>硬化高龙塘自然村道路长0.5公里，路面宽3.5m，厚20cm,路肩2×50cm</t>
  </si>
  <si>
    <t>完成硬化高龙塘自然村道路长0.5公里，预计受益总人数23户100人，其中脱贫人数1户5人。</t>
  </si>
  <si>
    <t>硬化高龙塘自然村道路长0.5公里，预计受益总人数23户100人，其中脱贫人数1户5人。</t>
  </si>
  <si>
    <t>大直镇那桃村委细桩村2025年屯级桥梁建设项目</t>
  </si>
  <si>
    <t>建设长30米宽6.5米细桩村桥梁及引桥等附属设施</t>
  </si>
  <si>
    <t>通过建设长30米宽6.5米细桩村桥梁及引桥等附属设施，解决2320户8232个村民的出行难问题，提升群众幸福感。</t>
  </si>
  <si>
    <t>群众积极参与，那桃村委细桩村建成后，能解决8232人（其中脱贫户和监测户共255人）的出行安全问题。</t>
  </si>
  <si>
    <t>米拱村</t>
  </si>
  <si>
    <t>大直镇米拱村委2025年米拱村二队路口至那麻村道路硬化项目</t>
  </si>
  <si>
    <t>硬化屯级道路3公里（路基宽4.5米、路面宽3.5米）</t>
  </si>
  <si>
    <t>通过硬化屯级道路长3公里，解决60户293人村民的出行难问题，提升群众幸福感。</t>
  </si>
  <si>
    <t>群众积极参与，该桥梁建成后能解决293人（其中脱贫户和监测户共10人）的出行安全问题。</t>
  </si>
  <si>
    <t>彭久村</t>
  </si>
  <si>
    <t>大直镇彭久村委2025年那厚利村至彭久小学道路硬化项目</t>
  </si>
  <si>
    <t>硬化屯级道路长1.5公里（路基宽4.5米、路面宽3.5米）</t>
  </si>
  <si>
    <t>通过修建道路硬化路面长约1.5公里，能方便小学生上学通行问题，解决89户490人的生产生活道路通行问题。</t>
  </si>
  <si>
    <t>群众积极参与，投工投劳。硬化道路建成后，能解决490人（其中脱贫户18人）的出行安全问题。</t>
  </si>
  <si>
    <t>板城镇新城村委2025年山尾村漫水路项目</t>
  </si>
  <si>
    <t>计划新建山尾村漫水路，全长65米，宽4米。</t>
  </si>
  <si>
    <t>按时按质完成项目建设，完善拦河坝设施，提升群众出行安全性</t>
  </si>
  <si>
    <t>群众支持建设，解决147户898人（其中脱贫、监测户8户44人）行路难问题，畅通农产品流通通道，补足出行短板；受益脱贫人口满意度达95%以上。</t>
  </si>
  <si>
    <t>板城镇新城村委2025年旱塘村漫水路项目</t>
  </si>
  <si>
    <t>计划新建旱塘村漫水路，全长75米，桥宽4米；</t>
  </si>
  <si>
    <t>群众支持建设，解决85户510人（其中脱贫、监测户6户36人）行路难问题，畅通农产品流通通道，补足出行短板；受益脱贫人口满意度达95%以上。</t>
  </si>
  <si>
    <t>大垌镇歌标村委2025年牛练村榃罗水库坝头至水库尾道路硬化项目</t>
  </si>
  <si>
    <t>硬化屯级道路长0.5公里（路基宽4.5米、路面宽3.5米）</t>
  </si>
  <si>
    <t>完善基础设施，完成道路硬化，方便村民出行，提高产业运输效率，受益群众约83户393人，其中脱贫户（含监测对象）5户36人。</t>
  </si>
  <si>
    <t>项目实施后，能方便村民出行和产业运输，受益群众约83户393人，其中脱贫户（含监测对象）5户36人。</t>
  </si>
  <si>
    <t>江表社区</t>
  </si>
  <si>
    <t>大垌镇江表社区2025年江表桥头到九队连接水泥路道路硬化项目</t>
  </si>
  <si>
    <t>硬化屯级道路长1.5公里（路基宽4.5米、硬化路面宽3.5米、厚度21CM）</t>
  </si>
  <si>
    <t>方便村民出行，提高产业运输效率。预计受益群众约612户2671人，其中脱贫户（含监测户）9户44人。</t>
  </si>
  <si>
    <t>那桂村</t>
  </si>
  <si>
    <t>那蒙镇那桂村委2025年那派村进村路项目</t>
  </si>
  <si>
    <t>修建那派村进村路全长1000米，宽3.5米、高0.2米，该路段现已有路基，且无项目纠纷。</t>
  </si>
  <si>
    <t>通过该项目建设，改善出行条件，受益人口60户320人。</t>
  </si>
  <si>
    <t>通过该项目建设，改善出行条件。</t>
  </si>
  <si>
    <t>那蒙镇陂角村委2025年大罗坪村进村路项目</t>
  </si>
  <si>
    <t>修建大罗坪进村路全长1000米，宽3.5米、高0.2米，该路段现已有路基，且无项目纠纷。</t>
  </si>
  <si>
    <t>通过该项目建设，改善出行条件，受益人口172户1053人，其中脱贫户15户67人。</t>
  </si>
  <si>
    <t>硃砂村</t>
  </si>
  <si>
    <t>那蒙镇硃砂村委2025年十万村道路硬化项目</t>
  </si>
  <si>
    <t>村级道路硬化1300米，路面3.5米宽，厚度0.25米</t>
  </si>
  <si>
    <t>通过该项目建设，改善道路出行问题，受益人口200户920人，其中受益脱贫户14户56人。</t>
  </si>
  <si>
    <t>南忠村</t>
  </si>
  <si>
    <t>新棠镇南忠村委2025年平心球场至隆九水塘道路项目</t>
  </si>
  <si>
    <t>平心球场至隆九水塘道路铺设水泥路面，路面宽度3.5米，厚度20公分，长度1公里</t>
  </si>
  <si>
    <t>完成项目建设，方便群众出行，提升群众满意度，巩固脱贫成效，预计受益总人数400户1935人，其中脱贫人数40户200人。</t>
  </si>
  <si>
    <t>群众支持建设，项目实施后，方便群众出行，提升群众满意度，巩固脱贫成效，预计受益总人数400户1935人，其中脱贫人数40户200人。</t>
  </si>
  <si>
    <t>南局村</t>
  </si>
  <si>
    <t>新棠镇南局村委2025年南局村道路硬化项目</t>
  </si>
  <si>
    <t>南局村一队环村路口至颜荣厚户附近道路硬化，铺设厚度20cm、宽度3m、长80m道路</t>
  </si>
  <si>
    <t>完成项目建设，方便群众出行，提升群众满意度，巩固脱贫成效，预计受益总人数20户72人，其中脱贫人数1户5人。</t>
  </si>
  <si>
    <t>群众支持建设，项目实施后，方便群众出行，提升群众满意度，巩固脱贫成效，预计受益总人数20户72人，其中脱贫人数1户5人。</t>
  </si>
  <si>
    <t>新棠镇屯楼村委2025年福居自然村涵洞项目</t>
  </si>
  <si>
    <t>福居村村中修建涵洞及道路50m</t>
  </si>
  <si>
    <t>完成项目建设，方便群众出行，提升群众满意度，巩固脱贫成效，预计受益总人数72户403人。</t>
  </si>
  <si>
    <t>群众支持建设，项目实施后，方便群众出行，提升群众满意度，巩固脱贫成效，预计受益总人数72户403人。</t>
  </si>
  <si>
    <t>榃忠村</t>
  </si>
  <si>
    <t>新棠镇榃忠村委2025年榃忠村道路硬化项目</t>
  </si>
  <si>
    <t>修建榃忠村0.25公里硬化路</t>
  </si>
  <si>
    <t>完成项目建设，方便群众出行，提升群众满意度，巩固脱贫成效，预计受益总人数200户1000人，其中脱贫人数13户44人。</t>
  </si>
  <si>
    <t>群众支持建设，项目实施后，方便群众出行，提升群众满意度，巩固脱贫成效，预计受益总人数200户1000人，其中脱贫人数13户44人。</t>
  </si>
  <si>
    <t>屯林村</t>
  </si>
  <si>
    <t>新棠镇2025年荔枝产业综合示范园配套基础设施项目</t>
  </si>
  <si>
    <t>建设园区配套硬化道路4公里</t>
  </si>
  <si>
    <t>完成项目建设，解决村民发展产业出行难问题，改善村基础设施建设，为当地发展特色产业和发展经济起到重要作用，提升群众幸福度，预计受益总人数50户200人，其中脱贫人数10人40人</t>
  </si>
  <si>
    <t>项目实施后，可促进发展种养植产业，带动产业发展，方便群众出行，巩固脱贫成效，受益群众约50户200人，其中脱贫人数10户40人</t>
  </si>
  <si>
    <t>那黎村</t>
  </si>
  <si>
    <t>新棠镇那黎村委2025年那黎湾桥梁项目</t>
  </si>
  <si>
    <t>修建那黎湾桥梁，桥长56米，总宽5.5米，引道90米</t>
  </si>
  <si>
    <t>完成项目建设，解决村民发展产业出行难问题，改善村基础设施建设，提升群众幸福感，预计受益总人数1507户7469人，其中脱贫人口54户229人。</t>
  </si>
  <si>
    <t>群众支持建设，项目实施后，方便群众出行，提升群众满意度，巩固脱贫成效，预计受益总人数1507户7469人，其中脱贫人口54户229人。</t>
  </si>
  <si>
    <t>那路村委</t>
  </si>
  <si>
    <t>青塘镇那路村委2025年屋地塘村级道路建设项目</t>
  </si>
  <si>
    <t>农村道路建设长3000米*宽3.5米*高0.2米,那路村路口至石井水库路口</t>
  </si>
  <si>
    <t>通过修建道路硬化，解决群众出行问题，预计受益人数179户1024人，其中脱贫户24户124人。</t>
  </si>
  <si>
    <t>项目实施后，能有效解决群众出行问题，有利于该村群众生产经营活动，预计受益人数179户1024人，其中脱贫户24户124人。</t>
  </si>
  <si>
    <t>贵台镇那美村委2025年那柘三队道路硬化项目</t>
  </si>
  <si>
    <t>硬化村级道路600米（路基宽4.5米、路面宽3.5米）</t>
  </si>
  <si>
    <t>按时完成项目建设，解决30户150人出行问题</t>
  </si>
  <si>
    <t>贵台镇那美村委2025年那柘一、二队道路硬化项目</t>
  </si>
  <si>
    <t>硬化村级道路839米（路基宽4.5米、路面宽3.5米）</t>
  </si>
  <si>
    <t>按时完成项目建设，解决566人出行问题</t>
  </si>
  <si>
    <t>贵台镇那美村委2025年大田村道路硬化项目</t>
  </si>
  <si>
    <t>硬化村级道路500米（路基宽4.5米、路面宽3.5米）</t>
  </si>
  <si>
    <t>按时完成项目建设，解决46户200人出行问题</t>
  </si>
  <si>
    <t>贵台镇那美村委2025年那利村道路硬化项目</t>
  </si>
  <si>
    <t>硬化村级道路250米（路基宽4.5米、路面宽3.7米）</t>
  </si>
  <si>
    <t>按时完成项目建设，解决45户195人出行问题</t>
  </si>
  <si>
    <t>农村供水保障设施建设小计</t>
  </si>
  <si>
    <t>钦北区水利局</t>
  </si>
  <si>
    <t>农村供水保障设施建设</t>
  </si>
  <si>
    <t>平沙村</t>
  </si>
  <si>
    <t>平吉镇平沙村2025年人饮工程修建项目</t>
  </si>
  <si>
    <t>铺设赖屋、洪竹塘2个自然村修建给水管道5.5公里，建设18m³蓄水池1个</t>
  </si>
  <si>
    <t>铺设赖屋、洪竹塘2个自然村给水管道5.5公里，建设18m³蓄水池1个，保障103户521人（其中脱贫人数7户38人）饮水问题。</t>
  </si>
  <si>
    <t>，保障103户521人（其中脱贫人数7户38人）饮水问题。</t>
  </si>
  <si>
    <t>牛江村</t>
  </si>
  <si>
    <t>平吉镇牛江村2025年供水保障工程</t>
  </si>
  <si>
    <t>从牛江村路口铺设水管到13个生产队，铺设供水管网20公里。</t>
  </si>
  <si>
    <t>通过铺设20公里供水管网，保障牛江村饮水安全，预计收益人数为1000户4500人，其中脱贫人口22户96人</t>
  </si>
  <si>
    <t>平吉镇湴塘村委2025年龙潭村人饮工程建设项目</t>
  </si>
  <si>
    <t>九佰垌基地至龙潭村铺设TC75管道3公里.解决农村人饮问题</t>
  </si>
  <si>
    <t>解决九佰村105户400多人、龙潭村53户300多人（其中脱贫户3户、监测户1户、共13人）农村人饮问题</t>
  </si>
  <si>
    <t>铺设TC75管道3公里.解决农村人饮问题九佰村105户400多人、龙潭村53户300多人（其中脱贫户3户共13人）农村人饮问题</t>
  </si>
  <si>
    <t>古隆村</t>
  </si>
  <si>
    <t>平吉镇古隆村2025年自来水管道建设项目</t>
  </si>
  <si>
    <t>km</t>
  </si>
  <si>
    <t>在平吉糖厂至老赖坝铺设TC90管道3.2公里.解决农村人饮不足问题</t>
  </si>
  <si>
    <t>完成糖厂至老赖坝铺设TC90管道3.2公里.解决农村人饮不足问题解决石膏矿村70户310人、那兵村266户1235人、送客塘村40户280人、古隆九联厂、老赖坝村62户450人（其中脱贫户7户32人）农村人饮不足问题</t>
  </si>
  <si>
    <t>解决石膏矿村70户310人、那兵村266户1235人、送客塘村40户280人、古隆九联厂、老赖坝村62户450人（其中脱贫户7户32人）农村人饮不足问题</t>
  </si>
  <si>
    <t>大直镇派亩村委2025年那里村人饮工程项目</t>
  </si>
  <si>
    <t>建设蓄水池1个，6公里饮水管道铺设。</t>
  </si>
  <si>
    <t>通过建设蓄水池1个，铺设6km饮水管道，建成后能保障那里村、垌晚村216户926人的饮水安全，增加群众生活幸福感。</t>
  </si>
  <si>
    <t>群众积极参与，该人饮工程项目建成后，能解决926人（其中脱贫户和监测户共1户5人）的饮水安全问题。</t>
  </si>
  <si>
    <t>那么村</t>
  </si>
  <si>
    <t>大直镇那么村委2025年人饮工程项目</t>
  </si>
  <si>
    <t>建设1个蓄水坝，3个蓄水池，21公里饮水管道铺设。</t>
  </si>
  <si>
    <t>通过建设蓄水池3个，铺设21km饮水管道，建成后能保障那么村委会3700人饮水安全，增加群众生活幸福感。</t>
  </si>
  <si>
    <t>群众积极参与，那么村人饮工程建成后，能解决3700人（其中脱贫户和监测户共265人）的饮水安全问题。</t>
  </si>
  <si>
    <t>板城镇2025年板城水厂供水保障工程</t>
  </si>
  <si>
    <t>建设一体化净水设备一套，提升供水质量和稳定性。</t>
  </si>
  <si>
    <t>按质按时完成项目建设，完善村级饮水设施，保障群众饮水安全</t>
  </si>
  <si>
    <t>群众支持建设，完善村级饮水设施，保障群众饮水安全，项目受益人口3137户13788人（其中脱贫、监测户88户379人）</t>
  </si>
  <si>
    <t>平山村</t>
  </si>
  <si>
    <t>大垌镇平山村2025年七八九十队人饮工程项目</t>
  </si>
  <si>
    <t>建设蓄水池一座，铺设引水管道2000m</t>
  </si>
  <si>
    <t>保障七八九十队饮
水安全，受益群众约268户1519人，其中脱贫户（含监测户）26户103人</t>
  </si>
  <si>
    <t>支持项目建设，受益群众约268户1519人，其中脱贫户（含监测户）26户103人</t>
  </si>
  <si>
    <t>那蒙镇四维村委2025年王排村人饮供水项目</t>
  </si>
  <si>
    <t>建设人饮工程沉淀池长8米宽3米高
3米，管网pcv110mm ,1500米。</t>
  </si>
  <si>
    <t>通过建设王排村人饮供水项目，解决饮水问题，惠及94户419人，其中受益脱贫户10户30人</t>
  </si>
  <si>
    <t>通过该项目建设，改善饮水条件。</t>
  </si>
  <si>
    <t>那蒙镇四维村委2025年大公村人饮供水项目</t>
  </si>
  <si>
    <t>建设人饮工程沉淀池长8米宽3米高3米，管网pcv110mm ,1500米。</t>
  </si>
  <si>
    <t>通过建设大公村提升人饮供水项目，解决饮水问题，惠及93户461人，其中受益脱贫户17户93人</t>
  </si>
  <si>
    <t>那蒙镇那桂村委2025年人饮工程项目</t>
  </si>
  <si>
    <t>计划建设一体化净化设备，预计项目受益人口726户3456人，其中受益脱贫户34户164人。</t>
  </si>
  <si>
    <t>通过该项目建设，保障群众饮水问题，预计项目受益人口726户3456人，其中受益脱贫户34户164人。</t>
  </si>
  <si>
    <t>平福村</t>
  </si>
  <si>
    <t>那蒙镇平福村委2025年人饮工程项目</t>
  </si>
  <si>
    <t>计划建设一体化净化设备，预计惠及2700户约13000人，其中受益脱贫户200户630人。</t>
  </si>
  <si>
    <t>通过该项目建设，有效解决平福村委会、六马村委会、碰山村委会三个村委会饮水困难问题，惠及2700户约13000人，其中受益脱贫户200户630人。</t>
  </si>
  <si>
    <t>青塘村委</t>
  </si>
  <si>
    <t>青塘镇青塘村委2025年青塘村人饮保障工程项目</t>
  </si>
  <si>
    <t>套</t>
  </si>
  <si>
    <t>建设一套三大池智能净水设施（日进水≥1000m³），修缮蓄水坝，更换水管</t>
  </si>
  <si>
    <t>项目实施后，有效解决青塘村、青塘社区、大岐村委群众饮水问题，受益群众约3790户18947人，其中脱贫户（含监测对象）152户549人</t>
  </si>
  <si>
    <t>项目实施后，有效解决当地群众饮水问题，受益群众约3790户18947人，其中脱贫户（含监测对象）152户549人</t>
  </si>
  <si>
    <t>群众反应强烈，区人大要求督办</t>
  </si>
  <si>
    <t>贵台镇那桃村委2025年那桃村人饮工程</t>
  </si>
  <si>
    <t>建设蓄水池1个，约蓄水100立方，4.5km饮水管道铺设。</t>
  </si>
  <si>
    <t>群众积极参与，投工投劳。解决314户1485人的饮水问题</t>
  </si>
  <si>
    <t>爱国村</t>
  </si>
  <si>
    <t>贵台镇爱国村委2025年远胎村十队小型人饮项目</t>
  </si>
  <si>
    <t>铺设管径200mm的PE管约1.2km及配套过滤处理设施</t>
  </si>
  <si>
    <t>完成项目建设发挥项目效益解决39户214名群众饮水难问题</t>
  </si>
  <si>
    <t>大路村</t>
  </si>
  <si>
    <t>贵台镇大路村委2025年那甘村人饮供水保障工程</t>
  </si>
  <si>
    <t>建设那甘村集中供水保障工程，铺设管径200mm的PE管约1.5km</t>
  </si>
  <si>
    <t>按质按时完成项目建设，改善88户362名群众生活条件。</t>
  </si>
  <si>
    <t>项目实施后，改善88户362名群众生活条件。</t>
  </si>
  <si>
    <t>贵台镇那桃村委2025年那拔村人饮工程项目</t>
  </si>
  <si>
    <t>修建储水池1个，蓄水100立方米，铺设2000米饮水管道。</t>
  </si>
  <si>
    <t>群众积极参与，投工投劳。解决132户485人的饮水问题</t>
  </si>
  <si>
    <t>那逻村</t>
  </si>
  <si>
    <t>贵台镇那逻村委2025年定影村人饮供水保障工程</t>
  </si>
  <si>
    <t>铺设管径200mm的PE管约4.5km及配套过滤处理设施</t>
  </si>
  <si>
    <t>按质按时完成项目建设，改善35户192名群众生产生活条件</t>
  </si>
  <si>
    <t>项目实施后，改善35户192名群众生活条件。</t>
  </si>
  <si>
    <t>农村污水治理项目小计</t>
  </si>
  <si>
    <t>人居环境整治</t>
  </si>
  <si>
    <t>农村污水治理</t>
  </si>
  <si>
    <t>小董镇2025年多隆村委石岭村排污沟建设项目</t>
  </si>
  <si>
    <t>计划修建石岭村排污沟300mm管道建设，长度约0.5公里，及配套建设污水收集处理终端建设（集体面积以实际为准）</t>
  </si>
  <si>
    <t>通过完成该项目建设，美化村屯环境，提升周边群众居住条件。</t>
  </si>
  <si>
    <t>项目实施后，改善周边污水排放问题，受益群众约73户438人。</t>
  </si>
  <si>
    <t>小董镇2025年那学村委大岭村污水处理项目</t>
  </si>
  <si>
    <t>小型污水收集处理终端1座占地面积约20平方（以实际为准）。300mm管道建设800米，200mm管道建设1000米</t>
  </si>
  <si>
    <t>受益7队300人，建成后改善人居环境</t>
  </si>
  <si>
    <t>项目实施后，促进农村人居环境和提高农民的生活质量</t>
  </si>
  <si>
    <t>小董镇2025年那学村委水榕塘村麦塘岭污水处理项目</t>
  </si>
  <si>
    <t>小型污水收集处理终端1座占地面积约30平方（以实际为准）。30cm管道铺设0.5公里，20cm管道铺设0.5公里。</t>
  </si>
  <si>
    <t>项目建成后，改善水榕塘北面村人居环境，提升群众幸福感，受益20户760人。</t>
  </si>
  <si>
    <t>大寺镇三益村委2025年米利村人居环境整治项目</t>
  </si>
  <si>
    <t>计划建设排污水沟长1000米、宽0.6米、高0.6米，建设黑臭水体处理设施及相关人居环境提升实施等。</t>
  </si>
  <si>
    <t>建设规模不小于1000米；年内完成投资不超过20万元；联农带农群众不小于60户240人（脱贫及监测户15户35人）。</t>
  </si>
  <si>
    <t>通过以工代赈等方式增加群众务工就业，提升务工收入，联农带农群众不小于60户240人（脱贫及监测户15户35人）。</t>
  </si>
  <si>
    <t>大寺镇那桑村委2025年下那冷村人居环境整治项目</t>
  </si>
  <si>
    <t>计划建设排污水沟长2500米、宽0.6米、高0.6米，建设黑臭水体处理设施及相关人居环境提升实施等。</t>
  </si>
  <si>
    <t>建设规模不小于2500米；年内完成投资不超过100万元；联农带农群众不小于70户300人（脱贫及监测户2户8人）。</t>
  </si>
  <si>
    <t>通过以工代赈等方式增加群众务工就业，提升务工收入，联农带农群众不小于70户300人（脱贫及监测户2户8人）。</t>
  </si>
  <si>
    <t>大寺镇敦民村委2025年5队人居环境整治项目</t>
  </si>
  <si>
    <t>计划对池塘黑臭水体进行改造，约1800立方,附属工程池塘周边砌挡土墙260米、高1.5米,</t>
  </si>
  <si>
    <t>臭水体改造不小于1800立方；年内完成投资不超过15万元；联农带农群众不小于70 户200人（脱贫及监测户 2 户 3人）。</t>
  </si>
  <si>
    <t>通过以工代赈等方式增加群众务工就业，提升务工收入，联农带农群众不小于70户300人（脱贫及监测户2户3人）。</t>
  </si>
  <si>
    <t>大寺敦民村委2025年6队人居环境整治项目</t>
  </si>
  <si>
    <t>计划对池塘黑臭水体进行改造，约1500立方,附属工程池塘周边砌挡土墙220米高1.5米</t>
  </si>
  <si>
    <t>臭水体改造不小于1500立方；年内完成投资不超过13万元；联农带农群众不小于 70 户 200人（脱贫及监测户 2户3人）。</t>
  </si>
  <si>
    <t>大寺镇大寺村委2025年六富村农村人居环境整治提升项目</t>
  </si>
  <si>
    <t>计划建设污水管网500米，配套建设无动力污水集中处理设施一座。</t>
  </si>
  <si>
    <t>建设规模不小于500米；年内完成投资不超过50万元；联农带农群众不小于100户600人（脱贫及监测户2户5人）。</t>
  </si>
  <si>
    <t>通过以工代赈等方式增加群众务工就业，提升务工收入，联农带农群众不小于100户600人（脱贫及监测户2户5人）。</t>
  </si>
  <si>
    <t>平吉镇广平村2025年上杨村14队至上杨村13队排污建设项目</t>
  </si>
  <si>
    <t>修建上杨村14队至上杨村13队排污渠1公里（利用水泥管道材料）</t>
  </si>
  <si>
    <t>完成修建上杨村14队至上杨村13队排污渠1公里，受益人口181户875人，其中脱贫人口21户85人。</t>
  </si>
  <si>
    <t>贤驾村</t>
  </si>
  <si>
    <t>平吉镇贤驾村2025年那利陇十三队排污沟修建项目</t>
  </si>
  <si>
    <t xml:space="preserve">新建 </t>
  </si>
  <si>
    <t>排污沟建设1km，厚5cm×宽40cm×高35，加装20cm水泥钢筋盖板</t>
  </si>
  <si>
    <t>完场排污沟建设1km，受益人口约96户438人，其中脱贫户1户6人。</t>
  </si>
  <si>
    <t>平吉镇广平村委2025年13、14队排污沟建设项目</t>
  </si>
  <si>
    <t>修建1km长的排污沟</t>
  </si>
  <si>
    <t>修建1km长的排污沟，受益总人口46户318人，其中脱贫户（含监测对象）2户9人。</t>
  </si>
  <si>
    <t>七个提升行动项目</t>
  </si>
  <si>
    <t>白鹤垌村</t>
  </si>
  <si>
    <t>平吉镇2025年白鹤垌村八队人居环境提升项目</t>
  </si>
  <si>
    <t>建设500米长带盖排污沟</t>
  </si>
  <si>
    <t>建设500米长带盖排污沟，受益总人口32户122人，其中脱贫户（含监测对象）1户5人。</t>
  </si>
  <si>
    <t>富雄村</t>
  </si>
  <si>
    <t>大直镇富雄村委2025年利琴村人居环境整治项目</t>
  </si>
  <si>
    <t>建设排污排水管道1.5公里、污水处理终端1座</t>
  </si>
  <si>
    <t>通过建设排水管道及污水处理终端，能改善人居环境，提升群众生活环境质量，受益人口达258人。</t>
  </si>
  <si>
    <t>群众积极参与，垌坪村人居环境建成后，能解决258人（其中脱贫户和监测户共25人）的污水处理问题，改善生活环境。</t>
  </si>
  <si>
    <t>六虾村</t>
  </si>
  <si>
    <t>板城镇六虾村委2025年六虾、那里山村污水处理项目</t>
  </si>
  <si>
    <t>计划修建排水沟约400米，在那里山村及六虾村修建沉淀池共3个</t>
  </si>
  <si>
    <t>按质按时完成项目建设，完善村级污水处理设施，提升农村人居环境</t>
  </si>
  <si>
    <t>群众支持建设，完善村级污水处理设施，提升农村人居环境，项目受益480户2350人（其中脱贫、监测户62户313人）。</t>
  </si>
  <si>
    <t>那蒙镇陂角村委2025年苏屋坪村排污沟项目</t>
  </si>
  <si>
    <t>修筑苏屋坪村排污沟，规格40cm*60cm,长800米，改善该自然村人居环境，已解决项目用地，且项目无纠纷。</t>
  </si>
  <si>
    <t>通过该项目建设，改善周边环境，受益人口162户960人，其中脱贫户13户67人。</t>
  </si>
  <si>
    <t>通过该项目建设，改善人居环境。</t>
  </si>
  <si>
    <t>那蒙镇陂角村委2025年王缴角村排水沟项目</t>
  </si>
  <si>
    <t>修筑王缴角村排污沟，规格40cm*60cm，长120米,改善该自然村人居环境，已解决项目用地，且项目无纠纷。</t>
  </si>
  <si>
    <t>通过该项目建设，改善周边环境，受益人口103户730人，其中脱贫户11户55人。</t>
  </si>
  <si>
    <t>新棠镇屯楼村委2025年天板自然村修建排污排水项目</t>
  </si>
  <si>
    <t>天板自然村内修建及埋管约1200m的排污、排水渠（管）</t>
  </si>
  <si>
    <t>完成项目建设，解决村民污水排放问题，提高居住环境建设，提升群众幸福度，预计受益总人数182户1170人，其中脱贫人数21户106人。</t>
  </si>
  <si>
    <t>项目实施后，解决村民污水排放问题，提高居住环境建设，提升群众幸福度，预计受益总人数182户1170人，其中脱贫人数21户106人。</t>
  </si>
  <si>
    <t>屯王村</t>
  </si>
  <si>
    <t>新棠镇屯王村委屯王村排污排水系统建设项目（二期）</t>
  </si>
  <si>
    <t>扩建埋管约1000m的排污、排水渠（管），建设污水处理终端1个。</t>
  </si>
  <si>
    <t>完成项目建设，解决村民污水排放问题，提高居住环境建设，提升群众幸福度，预计受益总人数200户1000人，其中脱贫人数25户120人。</t>
  </si>
  <si>
    <t>项目实施后，解决村民污水排放问题，提高居住环境建设，提升群众幸福度，预计受益总人数200户1000人，其中脱贫人数25户120人。</t>
  </si>
  <si>
    <t>青塘镇青塘村委2025年竹山坪村排污设施项目</t>
  </si>
  <si>
    <t>青塘村委竹山坪村排污设施，长2000米*宽0.5米*高0.5米</t>
  </si>
  <si>
    <t>通过项目建设，解决污水问题，受益群众约35户870人，其中脱贫户4户14人。</t>
  </si>
  <si>
    <t>大岐村委</t>
  </si>
  <si>
    <t>青塘镇大岐村委2025年华珍浪村排污沟建设项目</t>
  </si>
  <si>
    <t>大岐村委华珍浪村排污沟长300米*宽0.5米*高0.5米</t>
  </si>
  <si>
    <t>通过项目建设，解决污水问题，受益群众约68户450人，其中脱贫户10户50人。</t>
  </si>
  <si>
    <t>通过项目建设，解决污水问题，受益群众约68户450人，其中脱贫户10户50人，该项目能带动1户脱贫户务工。</t>
  </si>
  <si>
    <t>贵台镇洞利村委2025年板留村污水处理建设项目</t>
  </si>
  <si>
    <t>排水排污沟约1.2公里，集中污水处理设施1个</t>
  </si>
  <si>
    <t>完成项目建设，拟解决村村民必经之地污水横流问题，为65户317人名村民出行提供便利，提升环境治理水平</t>
  </si>
  <si>
    <t>贵台镇那美村委2025年那美村排水排污沟项目</t>
  </si>
  <si>
    <t>建设1500米排水排污项目，高：0.6米，宽：0.8米，污水处理终端一个及配套基础设施</t>
  </si>
  <si>
    <t>提升人居环境，预计117户530人受益</t>
  </si>
  <si>
    <t>贵台镇爱国村委2025年板呈村一队排水排污项目</t>
  </si>
  <si>
    <t>新建排污水渠250米，宽0.5米，高0.6米及污水处理终端配套设施</t>
  </si>
  <si>
    <t>完成项目建设发挥项目效益，改善村庄环境，使全村77户363人受益</t>
  </si>
  <si>
    <t>长滩镇屯巷村委2025年屯巷村7至8队排污沟项目</t>
  </si>
  <si>
    <t>新建排污沟（长度：1500米，宽：80厘米；高：80厘米）</t>
  </si>
  <si>
    <t>项目实施后，预计可以解决超过139户767人群众生活污水处理问题，提升所在地乡村风貌和人居环境。</t>
  </si>
  <si>
    <t>按质按时完成项目建设，改善人居环境</t>
  </si>
  <si>
    <t>上汶村</t>
  </si>
  <si>
    <t>长滩镇上汶村委2025年上汶5队排污沟项目</t>
  </si>
  <si>
    <t>新建排污沟（长度：700米，宽：60厘米；高：60厘米）</t>
  </si>
  <si>
    <t>项目实施后，预计可以解决超过236户916人群众生活污水处理问题，提升所在地乡村风貌和人居环境。</t>
  </si>
  <si>
    <t>农村垃圾治理项目小计</t>
  </si>
  <si>
    <t>钦北区住房城乡建设局</t>
  </si>
  <si>
    <t>农村垃圾治理</t>
  </si>
  <si>
    <t>大寺镇广琅村委2025年农村垃圾收集项目</t>
  </si>
  <si>
    <t>计划建设5座农村垃圾收集设施，项目规格长5米、宽5米、高1.5米，围挡采用混凝土一体化浇筑，加装3米高轻钢挡雨棚，并做好污水引流设施。</t>
  </si>
  <si>
    <t>建设规模不小于5座；年内完成投资不超过10万元；联农带农群众不小于300户1500人（脱贫及监测户20户90人）。</t>
  </si>
  <si>
    <t>通过以工代赈等方式增加群众务工就业，提升务工收入，联农带农群众不小于300户1500人（脱贫及监测户20户90人）。</t>
  </si>
  <si>
    <t>屯妙村委</t>
  </si>
  <si>
    <t>大寺镇屯妙村委2025年农村垃圾收集项目</t>
  </si>
  <si>
    <t>建设规模不小于5座；年内完成投资不超过10万元；联农带农群众不小于260户1300人（脱贫及监测户15户70人）。</t>
  </si>
  <si>
    <t>通过以工代赈等方式增加群众务工就业，提升务工收入，联农带农群众不小于260户1300人（脱贫及监测户15户70人）。</t>
  </si>
  <si>
    <t>大寺镇屯首村委2025年农村垃圾收集项目</t>
  </si>
  <si>
    <t>计划建设4座农村垃圾收集设施，项目规格长5米、宽5米、高1.5米，围挡采用混凝土一体化浇筑，加装3米高轻钢挡雨棚，并做好污水引流设施。</t>
  </si>
  <si>
    <t>建设规模不小于3座；年内完成投资不超过10万元；联农带农群众不小于900户4700人（脱贫及监测户20户90人）。</t>
  </si>
  <si>
    <t>通过以工代赈等方式增加群众务工就业，提升务工收入，联农带农群众不小于900户4700人（脱贫及监测户20户90人）。</t>
  </si>
  <si>
    <t>那天村</t>
  </si>
  <si>
    <t>大直镇那天村委
2025年垃圾转运站建设项目</t>
  </si>
  <si>
    <t>建设一座100平方的具有防雨水、防渗漏功能的水泥硬底化垃圾收集屋。</t>
  </si>
  <si>
    <t>建设一座100平方的垃圾中转站，能收集17个自然村的垃圾，解决848户3766人村民的垃圾清理问题。</t>
  </si>
  <si>
    <t>群众积极参与，那天村垃圾中转站建成后，能解决3766人（其中脱贫户和监测户共475人）的垃圾清理问题，改善人居环境。</t>
  </si>
  <si>
    <t>大片村</t>
  </si>
  <si>
    <t>大垌镇大片村2025年农村生活垃圾收运处置设施建设（垃圾池）</t>
  </si>
  <si>
    <t>建设垃圾池2座，长4米，宽2.5米，底厚10厘米</t>
  </si>
  <si>
    <t>农村生活垃圾收集处，解决277户1201人的废弃垃圾。</t>
  </si>
  <si>
    <t>项目实施后，提升农村群众幸福感</t>
  </si>
  <si>
    <t>农村公共服务照明设施项目小计</t>
  </si>
  <si>
    <t>农村公共服务</t>
  </si>
  <si>
    <t>公共照明设施</t>
  </si>
  <si>
    <t>平吉村</t>
  </si>
  <si>
    <t>平吉镇平吉村委2025年照明工程建设项目</t>
  </si>
  <si>
    <t>安装公共照明路灯150座，大约每隔30米1盏，以改善农村出行条件。</t>
  </si>
  <si>
    <t>安装公共照明路灯150座，受益总人口162户812人，其中脱贫户（含监测对象）1户10人。</t>
  </si>
  <si>
    <t>平吉镇三冬村委2025年照明工程建设项目</t>
  </si>
  <si>
    <t>安装公共照明路灯100座，大约每隔30米1盏，以改善农村出行条件。</t>
  </si>
  <si>
    <t>安装公共照明路灯100座，受益总人口311户988人，其中脱贫户（含监测对象）3户18人。</t>
  </si>
  <si>
    <t>平吉镇广平村委2025年照明工程建设项目</t>
  </si>
  <si>
    <t>安装约100盏农村公共照明设施，其中在那罩自然村安排30盏路灯，大约每隔30米1盏，以改善农村出行条件。</t>
  </si>
  <si>
    <t>安装约100盏农村公共照明设施，其中在那罩自然村安排30盏路灯，受益总人口80户429人，其中脱贫户（含监测对象）10户85人。</t>
  </si>
  <si>
    <t>安装约100盏农村公共照明设施，其中在那罩自然村安排30盏路灯</t>
  </si>
  <si>
    <t>平里村</t>
  </si>
  <si>
    <t>平吉镇平里村委2025年照明工程建设项目</t>
  </si>
  <si>
    <t>盏</t>
  </si>
  <si>
    <t>计划在平里村东那德和西那德道路主干道建设100盏绿色公共照明太阳灯，大约每隔30米1盏，以改善农村出行条件，打造宜居环境。</t>
  </si>
  <si>
    <t>计划在平里村东那德和西那德道路主干道建设100盏绿色公共照明太阳灯，大约每隔30米1盏，以改善农村出行条件，打造宜居环境，受益总人口62户366人，其中脱贫户（含监测对象）15户42人。</t>
  </si>
  <si>
    <t>建设100盏绿色公共照明太阳灯，大约每隔30米1盏，改善农村出行条件，打造宜居环境，受益总人口62户366人，其中脱贫户（含监测对象）15户42人。</t>
  </si>
  <si>
    <t>平吉镇2025年永隆村委人居环境整治村屯公共照明项目</t>
  </si>
  <si>
    <t>安装约100盏农村公共照明设施，大约每隔30米1盏，以改善农村出行条件。</t>
  </si>
  <si>
    <t>安装约100盏农村公共照明设施，受益总人口311户911人，其中脱贫户（含监测对象）3户11人。</t>
  </si>
  <si>
    <t>平吉镇2025年白鹤垌村委公共照明建设项目</t>
  </si>
  <si>
    <t>公共照明路灯安装100盏，大约每隔30米1盏，以改善农村出行条件。</t>
  </si>
  <si>
    <t>公共照明路灯安装150座，受益总人口156户879人，其中脱贫户（含监测对象）3户14人。</t>
  </si>
  <si>
    <t>横岭村</t>
  </si>
  <si>
    <t>大垌镇横岭村公共照明项目</t>
  </si>
  <si>
    <t>1队湴沟村安装路灯50盏，2队沙岭岐村安全装路灯50盏，12队老把村安装路灯200盏。大约每隔30米1盏，以改善农村出行条件。</t>
  </si>
  <si>
    <t>通过完成项目建设，解决村民夜间出行难问题，改善村基础设施建设，提升群众幸福度，预计受益总人数64户315人，其中脱贫人口（含监测对象）10户34人。</t>
  </si>
  <si>
    <t>项目建设聘请部分群众做劳务，增加部分群众收入；项目建成后可受益群众约64户315人，其中脱贫户（含监测户）10户34人。</t>
  </si>
  <si>
    <t>七个方向提升行动</t>
  </si>
  <si>
    <t>村庄规划编制（含修编）项目小计</t>
  </si>
  <si>
    <t>钦北区自然资源局</t>
  </si>
  <si>
    <t>村庄规划编制（含修编）</t>
  </si>
  <si>
    <t>屯良村</t>
  </si>
  <si>
    <t>贵台镇屯良村委2025年村庄规划</t>
  </si>
  <si>
    <t>项</t>
  </si>
  <si>
    <t>开展贵台镇屯良村委村庄规划编制</t>
  </si>
  <si>
    <t>完成村庄规划编制，全村927户4343人口受益</t>
  </si>
  <si>
    <t>项目管护费小计</t>
  </si>
  <si>
    <t>其他</t>
  </si>
  <si>
    <t>大寺镇2024年项目管护费</t>
  </si>
  <si>
    <t>对2013年以来扶贫资金（含衔接资金）项目部分进行修缮及管护:1、大寺镇2021年翁方村污水建设项目；2、大寺镇广琅村委篓桥村水泥路</t>
  </si>
  <si>
    <t>对2013年以来扶贫资金（含衔接资金）项目进行修缮和管护，继续发挥项目服务群众的作用。</t>
  </si>
  <si>
    <t>1、通过对排污沟进行维护，确保排污设备持续发挥效益，利于翁方村159户843人的生活排污；2、修复水毁大寺镇广琅村委篓桥村水泥路路面。</t>
  </si>
  <si>
    <t>平吉镇2025年项目扶贫资产管护费</t>
  </si>
  <si>
    <t>项目管护费</t>
  </si>
  <si>
    <t>对扶贫、衔接资金项目资产进行管护，持续发挥效益，助力乡村振兴</t>
  </si>
  <si>
    <t>大直镇2025年项目管护费</t>
  </si>
  <si>
    <t>维修</t>
  </si>
  <si>
    <t>对2013年以来扶贫资金（含衔接资金）项目损坏部分进行维修及管护:
1.大直镇屯蒙村委那过村通村水泥路，约28米的道路路基形成空洞塌方，水冲毁路面10米，需建设20米长、5米高的挡土墙进行加固，空洞内回填土方。约15万元；
2.大直镇屯蒙村委尖峰村进村道路建设工程，约25米的水泥路路基因长时间的使用、磨损、雨水冲刷等原因造成路面坑洼、路面破败不堪，需要建设维修25米，约10万元；
3.大直镇屯品村委平亮1队通村道路，约10米的道路路基形成空洞，需建设10米长、8米高的挡土墙进行加固，空洞内回填土方，约10万元；
4.钦北区大直镇屯品村委岽黎村水泥路，约30米的道路路基形成空洞，需建设30米长、2米高的挡土墙进行加固，空洞内回填土方，约10万；
5.富雄那沙村小型农田灌溉水利项目。水坝出现空洞，需回填空洞，修建水坝消力池；约100米的三面光出现倒塌需要修整，约15万；
6.大直镇充文村委充文至弯角通村道路：约10米的道路路基形成空洞，需建设10米长、5米高的挡土墙进行加固，空洞内回填土方，约5万；
7.大直镇充文村委充文村通村道路：约10米的道路路基形成空洞，需建设10米长、5米高的挡土墙进行加固，空洞内回填土方，路基损坏约5米长4.5米宽，需修补，约12万；
8.大直镇充文村委步令村乡村振兴示范村建设项目（第二批实施）：约20米的道路路基形成空洞，需建设20米长、5米高的挡土墙进行加固，空洞内回填土方，约10万；
9.大直镇派亩村委2023年垌晚村至佛子村道路硬化项目：由于水灾损坏20米路基，需要建挡土墙，回填沙石进行加固，约10万；
10.大直镇派亩村委那下1队、2队通村水泥路由于水灾损坏10米路基，需要建挡土墙，回填沙石进行加固，约5万；
11.大直镇那天村委那天至胜利通村道路，约50米的道路路基形成空洞，需建设10米长、3米高的挡土墙进行加固，空洞内回填土方；约10米的道路塌陷，需建设4个1.5米长、50厘米高的涵洞进行加固，约10万；
12.大直镇那光村委2013年立屯村水泥路，约8米的道路路基边形成空洞，需建设8米长、5米高的挡土墙进行加固，空洞内回填土方，约5万；
13.钦北区大直镇米拱村委利文村水泥路，约20米的道路路基形成空洞，需建设20米长、5米高的挡土墙进行加固，空洞内回填土方，约10万。</t>
  </si>
  <si>
    <t>对2013年以来扶贫资金（含衔接资金）项目进行维修和管护，继续发挥项目服务群众的作用。</t>
  </si>
  <si>
    <t>通过对2013年以来扶贫资金（含衔接资金）项目进行维修和管护，继续发挥项目服务群众的作用。</t>
  </si>
  <si>
    <t>厚孟村、那觅村</t>
  </si>
  <si>
    <r>
      <rPr>
        <sz val="40"/>
        <rFont val="宋体"/>
        <charset val="134"/>
      </rPr>
      <t>板城镇</t>
    </r>
    <r>
      <rPr>
        <sz val="40"/>
        <rFont val="Times New Roman"/>
        <charset val="0"/>
      </rPr>
      <t>2025</t>
    </r>
    <r>
      <rPr>
        <sz val="40"/>
        <rFont val="宋体"/>
        <charset val="134"/>
      </rPr>
      <t>年项目管护费</t>
    </r>
  </si>
  <si>
    <t>对2013年以来扶贫资金（含衔接资金）项目损坏部分进行维修及管护:
1.大新坝小型农田灌溉水利项目，原建设的水利沟渠发生崩塌（7米），需修复已崩塌的水利渠7米（单边）
2.2017年钦北区板城镇厚孟村水利基础设施建设工程，需重新修复水口坝。另三面光水利渠崩塌10米，渗水20米，需修复
3.板城镇厚孟村委新村通村道路，约10米的道路路基形成空洞，需建设10米长、3米高的挡土墙进行加固，空洞内回填土方</t>
  </si>
  <si>
    <t>面上村、脱贫村</t>
  </si>
  <si>
    <t>平山村、米家村</t>
  </si>
  <si>
    <t>钦北区2025年项目管护费</t>
  </si>
  <si>
    <t>对2013年以来扶贫资金（含衔接资金）项目损坏部分进行维修及管护:
1.大垌镇平山村委12、13队人饮工程项目维修：池底硬化25㎡，厚15cm；
2.大垌镇米家村米家坪村进村水泥路维修：修复路基长25米，高3米
3.大垌镇米家村委那帝村山塘水利沟项目维修：长20米，宽0.5米。</t>
  </si>
  <si>
    <t>那蒙镇2025年项目管护费</t>
  </si>
  <si>
    <t>1.那蒙镇硃砂3队通村道路：修复道路空塌部分约10米长，侧面空塌深约2米，存在安全隐患，需要维修；
2.2018年钦北区那蒙镇湴山村水利基础设施建设工程：修复坡坝空塌部宽约6米、坝面宽约6米，深约4米，存在安全隐患，需要维修；
3.那蒙镇2021年四维村委那苏村水渠建设项目（县级）：现冲坏缺口长度有3米，高度3米，需要资金大概3万元左右进行修复；
4.那蒙镇屯里村委那浪村水泥路（民宗局第二批）：修复路肩空塌部长约5米、高约1米，存在安全隐患，需要维修。</t>
  </si>
  <si>
    <t>对2013年以来扶贫资金（含衔接资金）项目损坏部分进行维修及管护，继续发挥项目服务群众的作用。</t>
  </si>
  <si>
    <t>通过该项目实施对往年项目进行维修和管护，继续发挥项目服务群众的作用。</t>
  </si>
  <si>
    <t>新棠镇2025年项目管护费项目</t>
  </si>
  <si>
    <t>1.新棠镇屯楼村委屯良至岳山通村水泥路（民宗局提前批），道路路基损坏维修2处，维修总长50米，维修预算金额6万元。2.新棠镇榃忠村委那结至瓦窑坪水泥路，路面开裂7米，两边路面（路基）塌裂12米，路基损坏12米，维修预算金额8万元。</t>
  </si>
  <si>
    <t>对扶贫、衔接资金项目资产进行管护和维护，持续发挥效益，助力乡村振兴，预计受益总人数200户1000人</t>
  </si>
  <si>
    <t>贵台镇2025年项目管护费</t>
  </si>
  <si>
    <t>1.贵台镇2021年百美村四村联建人饮工程维修项目：此项目胶管内因沙石杂物等堵塞严重，无法正常使用，需要对大约2000米管道需要维修，清理淤塞，保障正常生产生活供水。
2.2017年百美村委水利基础设施建设工程、2017年钦北区贵台镇百美村水利基础设施建设工程(续建）：项目破损、塌方、填埋2.5公里，影响项目正常使用，需要维修。
3.2018年修建的贵台镇洞利村委那梯村通村水泥路：修复道路空塌部分约，5米长，侧面空塌深约1米，存在安全隐患，需要维修。
4.2017年修建的贵台镇屯良村委曾屋桥：桥梁两头桥引下陷，影响正常通行，需要维修。
5.贵台镇2021年大路村委天白人饮工程：项目出现渗水，影响正常使用，需要维修。</t>
  </si>
  <si>
    <t>对2013年以来的扶贫资金、衔接资金项目进行维修管护，继续发挥项目服务群众的作用。</t>
  </si>
  <si>
    <t>古勉村新铺村上汶村</t>
  </si>
  <si>
    <t>长滩镇2025年项目管护费</t>
  </si>
  <si>
    <t>1.长滩镇古勉村委三队水泥路,路面受重压裂开长约20米,预算金额1万元。2.长滩镇古勉村委会以工代赈资金农村基础设施建设（长滩古勉村委至关塘村路），路面受重压裂开长约300米,预算金额15万元。3.长滩镇古勉村委古勉至那袅路通村道路，路面受重压裂开长约30米，预算金额1.5万元。4.长滩镇古勉村委新春堂村环村水泥路，路面受重压裂开长约100米，预算金额5万元。5.长滩镇古勉村委那井村环村水泥路，路面受重压裂开长约20米,预算金额1万元。6.长滩镇古勉村委屋面垌小型农田灌溉水利项目和长滩镇古勉村委那岽垌小型农田灌溉水利项目，沟底太薄，水大冲坏沟底约20米，预算金额0.2万元。7.长滩镇新铺村三队沙塘至二厘塘通村水泥路（扶贫路），路基塌方，悬空7米左右，塌陷进路面
1.5米，预算4万元。8.2022年
钦北区长滩镇上汶村上汶至那扬及那奄、4队、5队村级道路硬化项目，便桥桥墩被水流冲刷悬空，预算金额3万元。9.长滩镇连丰村委五队、十一队通村水泥路路基塌方，悬空5米左右，预算1万元。</t>
  </si>
  <si>
    <t>面上村
脱贫村</t>
  </si>
  <si>
    <t>巩固三保障成果小计</t>
  </si>
  <si>
    <t>巩固三保障成果</t>
  </si>
  <si>
    <t>教育</t>
  </si>
  <si>
    <t>享受“雨露计划”职业教育补助</t>
  </si>
  <si>
    <t>钦北区2025年春、秋雨露计划补贴项目</t>
  </si>
  <si>
    <t>对春季、秋季学期脱贫家庭接受中等、高等职业学历教育的学生提供帮助，减轻家庭负担</t>
  </si>
  <si>
    <t>完成对就读中职高职的脱贫户、监测户子女进行补贴，减少上学负担，增加收入。</t>
  </si>
  <si>
    <t>钦北区2025年技能培训项目</t>
  </si>
  <si>
    <t>针对脱贫户、监测户家庭劳动力进行短期技能和农村实用技术培训，以提高脱贫劳动力创业就业和发展生产技术技能水平。</t>
  </si>
  <si>
    <t>增加脱贫人口使用技术，增加创业机会，增加家庭收入</t>
  </si>
  <si>
    <t>就业项目小计</t>
  </si>
  <si>
    <t>就业项目</t>
  </si>
  <si>
    <t>公益性岗位</t>
  </si>
  <si>
    <t>钦北区2025年公益性岗位补贴项目</t>
  </si>
  <si>
    <t>通过持续开发公益性岗位，为脱贫及监测劳动力增加就业岗位，提升务工就业收入。</t>
  </si>
  <si>
    <t>为农户提供就业岗位，增加收入。</t>
  </si>
  <si>
    <t>务工补助</t>
  </si>
  <si>
    <t>交通补贴</t>
  </si>
  <si>
    <t>钦北区2025年交通补贴项目</t>
  </si>
  <si>
    <t>对本地脱贫户（含监测对象）外出务工群众进行交通补贴</t>
  </si>
  <si>
    <t>补贴部分外出务工人员的交通费用</t>
  </si>
  <si>
    <t>对脱贫户、监测户劳动力跨省就业对象发放一次性交通补助，提高收入</t>
  </si>
  <si>
    <t>生产奖补、劳务补助等</t>
  </si>
  <si>
    <t>钦北区2025年县城内务工补助项目</t>
  </si>
  <si>
    <t>对钦北区域内脱贫户含监测对象务工补助</t>
  </si>
  <si>
    <t>完成对钦北区域内脱贫户含监测对象务工补助</t>
  </si>
  <si>
    <t>项目管理费小计</t>
  </si>
  <si>
    <t>项目管理费</t>
  </si>
  <si>
    <t>钦北区2025年项目管理费</t>
  </si>
  <si>
    <t>通过项目建设，申请相应的设计费、预算编制费、风险评估费用、监理费用、结算费用、检测费用等相关费用</t>
  </si>
  <si>
    <t>完成项目管理费申请，为基础设施项目、产业项目建设的顺利实施提供保障。</t>
  </si>
  <si>
    <t>项目实施后，可以为基础设施项目、产业项目建设的顺利实施提供保障。</t>
  </si>
  <si>
    <t>板中村</t>
  </si>
  <si>
    <r>
      <rPr>
        <sz val="40"/>
        <rFont val="宋体"/>
        <charset val="134"/>
      </rPr>
      <t>板城镇</t>
    </r>
    <r>
      <rPr>
        <sz val="40"/>
        <rFont val="Times New Roman"/>
        <charset val="0"/>
      </rPr>
      <t>2023</t>
    </r>
    <r>
      <rPr>
        <sz val="40"/>
        <rFont val="宋体"/>
        <charset val="134"/>
      </rPr>
      <t>年板中村肉牛草料加工车间项目</t>
    </r>
  </si>
  <si>
    <t>建成一集草料回收、加工、储存于一体的肉牛草料加工车间；回收周边农户草料帮助其增加务农额外收入；购买收割打捆一体机一台、拖拉机一台</t>
  </si>
  <si>
    <r>
      <rPr>
        <sz val="40"/>
        <rFont val="宋体"/>
        <charset val="134"/>
      </rPr>
      <t>按时按质完成板城镇2023年板中村肉牛草料加工车间项目建设，项目受益</t>
    </r>
    <r>
      <rPr>
        <sz val="40"/>
        <rFont val="Times New Roman"/>
        <charset val="0"/>
      </rPr>
      <t>1028</t>
    </r>
    <r>
      <rPr>
        <sz val="40"/>
        <rFont val="宋体"/>
        <charset val="134"/>
      </rPr>
      <t>户</t>
    </r>
    <r>
      <rPr>
        <sz val="40"/>
        <rFont val="Times New Roman"/>
        <charset val="0"/>
      </rPr>
      <t>6141</t>
    </r>
    <r>
      <rPr>
        <sz val="40"/>
        <rFont val="宋体"/>
        <charset val="134"/>
      </rPr>
      <t>人，其中脱贫、监测户</t>
    </r>
    <r>
      <rPr>
        <sz val="40"/>
        <rFont val="Times New Roman"/>
        <charset val="0"/>
      </rPr>
      <t>145</t>
    </r>
    <r>
      <rPr>
        <sz val="40"/>
        <rFont val="宋体"/>
        <charset val="134"/>
      </rPr>
      <t>户</t>
    </r>
    <r>
      <rPr>
        <sz val="40"/>
        <rFont val="Times New Roman"/>
        <charset val="0"/>
      </rPr>
      <t>715</t>
    </r>
    <r>
      <rPr>
        <sz val="40"/>
        <rFont val="宋体"/>
        <charset val="134"/>
      </rPr>
      <t>人</t>
    </r>
  </si>
  <si>
    <t>群众支持建设，群众可通过项目建设的土地流转、务工就业，代销农产品获得受益</t>
  </si>
  <si>
    <t>那芳村</t>
  </si>
  <si>
    <t>板城镇2024年那芳水厂供水保障工程</t>
  </si>
  <si>
    <t>新建一体化消毒净化设备，铺设输水管道2000米</t>
  </si>
  <si>
    <t>年内完成板城镇2024年那芳水厂供水保障工程，项目受益1127户7043人，其中脱贫户、监测对象165户918人。</t>
  </si>
  <si>
    <t>群众支持建设，完善村级饮水设施，保障群众饮水安全，项目受益1127户7040人，其中脱贫户、监测对象164户897人。</t>
  </si>
  <si>
    <t>三联村</t>
  </si>
  <si>
    <t>板城镇三联村委2024年小型水利项目</t>
  </si>
  <si>
    <t>建设小型水坝，修建4000米水利沟渠（宽50cm，高50cm）</t>
  </si>
  <si>
    <t>提高旱期农田灌溉率和粮食生产率，农田受益面积约500亩，项目受益470户2700人，其中脱贫户（含监测对象）29户143人。</t>
  </si>
  <si>
    <t>群众支持建设，完善村级农田灌溉设施，保障群众生产发展需求，项目受益470户2700人，其中脱贫户（含监测对象）29户143人。</t>
  </si>
  <si>
    <t>板城镇竹山村委2024年睦家村污水治理建设项目</t>
  </si>
  <si>
    <t>建设沉淀池4个，排污管道1000米</t>
  </si>
  <si>
    <t>年内完成板城镇竹山村委2024年睦家村污水治理建设项目，项目受益355户2050人，其中脱贫户8户30人。</t>
  </si>
  <si>
    <t>群众支持建设，完善村级污水处理设施，提升农村人居环境，项目受益355户2050人，其中脱贫户8户30人。</t>
  </si>
  <si>
    <t>板城镇新城村委2024年碗窑村农田灌溉项目</t>
  </si>
  <si>
    <t>计划修建灌溉水渠1公里(宽60cm、高80cm）（从山口修建至牛窝塘）</t>
  </si>
  <si>
    <t>年内完成板城镇新城村委碗窑村2024年水渠灌溉项目，项目受益372户2168人，其中脱贫户、监测对象12户61人。</t>
  </si>
  <si>
    <t>群众支持建设，完善村级农田灌溉设施，保障群众生产发展需求，项目受益372户2168人，其中脱贫户、监测对象12户61人。</t>
  </si>
  <si>
    <r>
      <rPr>
        <sz val="28"/>
        <rFont val="黑体"/>
        <charset val="134"/>
      </rPr>
      <t>附件</t>
    </r>
    <r>
      <rPr>
        <sz val="28"/>
        <rFont val="Times New Roman"/>
        <charset val="134"/>
      </rPr>
      <t>2</t>
    </r>
  </si>
  <si>
    <r>
      <rPr>
        <sz val="34"/>
        <rFont val="方正小标宋_GBK"/>
        <charset val="134"/>
      </rPr>
      <t>钦北区</t>
    </r>
    <r>
      <rPr>
        <sz val="34"/>
        <rFont val="Times New Roman"/>
        <charset val="134"/>
      </rPr>
      <t>2024</t>
    </r>
    <r>
      <rPr>
        <sz val="34"/>
        <rFont val="方正小标宋_GBK"/>
        <charset val="134"/>
      </rPr>
      <t>年巩固拓展脱贫攻坚成果同乡村振兴有效衔接新增实施项目资金分配明细表</t>
    </r>
  </si>
  <si>
    <t>建设内容及规模</t>
  </si>
  <si>
    <t>投资预算金额（万元）</t>
  </si>
  <si>
    <t>资金安排</t>
  </si>
  <si>
    <t>项目申报单位</t>
  </si>
  <si>
    <t>主管部门</t>
  </si>
  <si>
    <t>实施单位</t>
  </si>
  <si>
    <t>合计（万元）</t>
  </si>
  <si>
    <t>中央资金（万元）</t>
  </si>
  <si>
    <t>自治区资金（万元）</t>
  </si>
  <si>
    <t>市级资金（万元）</t>
  </si>
  <si>
    <t>区本级资金（万元）</t>
  </si>
  <si>
    <t>农村基础设施（含产业配套基础设施）</t>
  </si>
  <si>
    <r>
      <rPr>
        <sz val="16"/>
        <rFont val="仿宋_GB2312"/>
        <charset val="134"/>
      </rPr>
      <t>板城镇</t>
    </r>
    <r>
      <rPr>
        <sz val="16"/>
        <rFont val="Times New Roman"/>
        <charset val="134"/>
      </rPr>
      <t>2024</t>
    </r>
    <r>
      <rPr>
        <sz val="16"/>
        <rFont val="仿宋_GB2312"/>
        <charset val="134"/>
      </rPr>
      <t>年那芳水厂供水保障工程</t>
    </r>
  </si>
  <si>
    <r>
      <rPr>
        <sz val="16"/>
        <rFont val="仿宋_GB2312"/>
        <charset val="134"/>
      </rPr>
      <t>新建一体化消毒净化设备，铺设输水管道</t>
    </r>
    <r>
      <rPr>
        <sz val="16"/>
        <rFont val="Times New Roman"/>
        <charset val="134"/>
      </rPr>
      <t>2000</t>
    </r>
    <r>
      <rPr>
        <sz val="16"/>
        <rFont val="仿宋_GB2312"/>
        <charset val="134"/>
      </rPr>
      <t>米</t>
    </r>
  </si>
  <si>
    <r>
      <rPr>
        <sz val="16"/>
        <rFont val="仿宋_GB2312"/>
        <charset val="134"/>
      </rPr>
      <t>年内完成板城镇</t>
    </r>
    <r>
      <rPr>
        <sz val="16"/>
        <rFont val="Times New Roman"/>
        <charset val="134"/>
      </rPr>
      <t>2024</t>
    </r>
    <r>
      <rPr>
        <sz val="16"/>
        <rFont val="仿宋_GB2312"/>
        <charset val="134"/>
      </rPr>
      <t>年那芳水厂供水保障工程，项目受益</t>
    </r>
    <r>
      <rPr>
        <sz val="16"/>
        <rFont val="Times New Roman"/>
        <charset val="134"/>
      </rPr>
      <t>1127</t>
    </r>
    <r>
      <rPr>
        <sz val="16"/>
        <rFont val="仿宋_GB2312"/>
        <charset val="134"/>
      </rPr>
      <t>户</t>
    </r>
    <r>
      <rPr>
        <sz val="16"/>
        <rFont val="Times New Roman"/>
        <charset val="134"/>
      </rPr>
      <t>7043</t>
    </r>
    <r>
      <rPr>
        <sz val="16"/>
        <rFont val="仿宋_GB2312"/>
        <charset val="134"/>
      </rPr>
      <t>人，其中脱贫户、监测对象</t>
    </r>
    <r>
      <rPr>
        <sz val="16"/>
        <rFont val="Times New Roman"/>
        <charset val="134"/>
      </rPr>
      <t>164</t>
    </r>
    <r>
      <rPr>
        <sz val="16"/>
        <rFont val="仿宋_GB2312"/>
        <charset val="134"/>
      </rPr>
      <t>户</t>
    </r>
    <r>
      <rPr>
        <sz val="16"/>
        <rFont val="Times New Roman"/>
        <charset val="134"/>
      </rPr>
      <t>897</t>
    </r>
    <r>
      <rPr>
        <sz val="16"/>
        <rFont val="仿宋_GB2312"/>
        <charset val="134"/>
      </rPr>
      <t>人。</t>
    </r>
  </si>
  <si>
    <t>板城镇人民政府</t>
  </si>
  <si>
    <t>大垌镇大米加工全产业链项目</t>
  </si>
  <si>
    <t>建设内容：饲料生产设备、精米生产线设备、色选机、真空包装机、产品重金属检测仪</t>
  </si>
  <si>
    <r>
      <t>带动脱贫户发展产业，项目受益</t>
    </r>
    <r>
      <rPr>
        <sz val="16"/>
        <rFont val="Times New Roman"/>
        <charset val="134"/>
      </rPr>
      <t>3273</t>
    </r>
    <r>
      <rPr>
        <sz val="16"/>
        <rFont val="仿宋_GB2312"/>
        <charset val="134"/>
      </rPr>
      <t>户</t>
    </r>
    <r>
      <rPr>
        <sz val="16"/>
        <rFont val="Times New Roman"/>
        <charset val="134"/>
      </rPr>
      <t>15109</t>
    </r>
    <r>
      <rPr>
        <sz val="16"/>
        <rFont val="仿宋_GB2312"/>
        <charset val="134"/>
      </rPr>
      <t>人，其中脱贫人口（含监测对象）</t>
    </r>
    <r>
      <rPr>
        <sz val="16"/>
        <rFont val="Times New Roman"/>
        <charset val="134"/>
      </rPr>
      <t>203</t>
    </r>
    <r>
      <rPr>
        <sz val="16"/>
        <rFont val="仿宋_GB2312"/>
        <charset val="134"/>
      </rPr>
      <t>户</t>
    </r>
    <r>
      <rPr>
        <sz val="16"/>
        <rFont val="Times New Roman"/>
        <charset val="134"/>
      </rPr>
      <t>931</t>
    </r>
    <r>
      <rPr>
        <sz val="16"/>
        <rFont val="仿宋_GB2312"/>
        <charset val="134"/>
      </rPr>
      <t>人</t>
    </r>
    <r>
      <rPr>
        <sz val="16"/>
        <rFont val="宋体"/>
        <charset val="134"/>
      </rPr>
      <t>，</t>
    </r>
    <r>
      <rPr>
        <sz val="16"/>
        <rFont val="仿宋_GB2312"/>
        <charset val="134"/>
      </rPr>
      <t>村集体经济收入</t>
    </r>
    <r>
      <rPr>
        <sz val="16"/>
        <rFont val="Times New Roman"/>
        <charset val="134"/>
      </rPr>
      <t>7</t>
    </r>
    <r>
      <rPr>
        <sz val="16"/>
        <rFont val="仿宋_GB2312"/>
        <charset val="134"/>
      </rPr>
      <t>万元以上</t>
    </r>
    <r>
      <rPr>
        <sz val="16"/>
        <rFont val="宋体"/>
        <charset val="134"/>
      </rPr>
      <t>。</t>
    </r>
  </si>
  <si>
    <t>大垌镇人民政府</t>
  </si>
  <si>
    <t>那蒙镇大米加工全产业链项目</t>
  </si>
  <si>
    <t>购买原粮进仓清理设备、生产线设备、车间风网设备、稻壳粉碎、油糠设备、电器控制系统设备等</t>
  </si>
  <si>
    <r>
      <t>可促进发展特色产业，带动产业发展，增加脱贫户</t>
    </r>
    <r>
      <rPr>
        <sz val="16"/>
        <rFont val="Times New Roman"/>
        <charset val="134"/>
      </rPr>
      <t>501</t>
    </r>
    <r>
      <rPr>
        <sz val="16"/>
        <rFont val="仿宋_GB2312"/>
        <charset val="134"/>
      </rPr>
      <t>户收入</t>
    </r>
    <r>
      <rPr>
        <sz val="16"/>
        <rFont val="宋体"/>
        <charset val="134"/>
      </rPr>
      <t>，</t>
    </r>
    <r>
      <rPr>
        <sz val="16"/>
        <rFont val="仿宋_GB2312"/>
        <charset val="134"/>
      </rPr>
      <t>村集体经济收入</t>
    </r>
    <r>
      <rPr>
        <sz val="16"/>
        <rFont val="Times New Roman"/>
        <charset val="134"/>
      </rPr>
      <t>6</t>
    </r>
    <r>
      <rPr>
        <sz val="16"/>
        <rFont val="仿宋_GB2312"/>
        <charset val="134"/>
      </rPr>
      <t>万元以上。</t>
    </r>
  </si>
  <si>
    <t>那蒙镇人民政府</t>
  </si>
  <si>
    <t>大寺镇鸿丰大米加工全产业链项目</t>
  </si>
  <si>
    <r>
      <rPr>
        <sz val="16"/>
        <rFont val="仿宋_GB2312"/>
        <charset val="134"/>
      </rPr>
      <t>计划采购和安装</t>
    </r>
    <r>
      <rPr>
        <sz val="16"/>
        <rFont val="Times New Roman"/>
        <charset val="134"/>
      </rPr>
      <t>150</t>
    </r>
    <r>
      <rPr>
        <sz val="16"/>
        <rFont val="仿宋_GB2312"/>
        <charset val="134"/>
      </rPr>
      <t>吨精米生产线车间封网系统、空压设备系统、电器设备控制系统等配套设施</t>
    </r>
  </si>
  <si>
    <r>
      <rPr>
        <sz val="16"/>
        <rFont val="仿宋_GB2312"/>
        <charset val="134"/>
      </rPr>
      <t>项目建设预计带动脱贫、监测户务工就业</t>
    </r>
    <r>
      <rPr>
        <sz val="16"/>
        <rFont val="Times New Roman"/>
        <charset val="134"/>
      </rPr>
      <t>15</t>
    </r>
    <r>
      <rPr>
        <sz val="16"/>
        <rFont val="仿宋_GB2312"/>
        <charset val="134"/>
      </rPr>
      <t>人以上，同时可以增加村集体经济收入</t>
    </r>
    <r>
      <rPr>
        <sz val="16"/>
        <rFont val="Times New Roman"/>
        <charset val="134"/>
      </rPr>
      <t>5</t>
    </r>
    <r>
      <rPr>
        <sz val="16"/>
        <rFont val="仿宋_GB2312"/>
        <charset val="134"/>
      </rPr>
      <t>万元以上。</t>
    </r>
  </si>
  <si>
    <t>大寺镇人民政府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</si>
</sst>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34"/>
    </font>
    <font>
      <sz val="19"/>
      <name val="Times New Roman"/>
      <charset val="134"/>
    </font>
    <font>
      <sz val="16"/>
      <name val="Times New Roman"/>
      <charset val="134"/>
    </font>
    <font>
      <sz val="11"/>
      <name val="宋体"/>
      <charset val="134"/>
    </font>
    <font>
      <sz val="28"/>
      <name val="黑体"/>
      <charset val="134"/>
    </font>
    <font>
      <sz val="28"/>
      <name val="Times New Roman"/>
      <charset val="134"/>
    </font>
    <font>
      <sz val="20"/>
      <name val="黑体"/>
      <charset val="134"/>
    </font>
    <font>
      <sz val="34"/>
      <name val="方正小标宋_GBK"/>
      <charset val="134"/>
    </font>
    <font>
      <sz val="34"/>
      <name val="Times New Roman"/>
      <charset val="134"/>
    </font>
    <font>
      <sz val="28"/>
      <name val="方正小标宋_GBK"/>
      <charset val="134"/>
    </font>
    <font>
      <sz val="19"/>
      <name val="黑体"/>
      <charset val="134"/>
    </font>
    <font>
      <sz val="16"/>
      <name val="Times New Roman"/>
      <charset val="0"/>
    </font>
    <font>
      <sz val="16"/>
      <name val="仿宋_GB2312"/>
      <charset val="134"/>
    </font>
    <font>
      <b/>
      <sz val="20"/>
      <name val="Times New Roman"/>
      <charset val="0"/>
    </font>
    <font>
      <sz val="30"/>
      <name val="Times New Roman"/>
      <charset val="0"/>
    </font>
    <font>
      <sz val="40"/>
      <name val="宋体"/>
      <charset val="134"/>
    </font>
    <font>
      <sz val="36"/>
      <name val="宋体"/>
      <charset val="134"/>
    </font>
    <font>
      <sz val="36"/>
      <name val="Times New Roman"/>
      <charset val="0"/>
    </font>
    <font>
      <sz val="40"/>
      <name val="Times New Roman"/>
      <charset val="0"/>
    </font>
    <font>
      <sz val="14"/>
      <name val="宋体"/>
      <charset val="134"/>
    </font>
    <font>
      <sz val="20"/>
      <name val="Times New Roman"/>
      <charset val="0"/>
    </font>
    <font>
      <sz val="20"/>
      <name val="宋体"/>
      <charset val="134"/>
    </font>
    <font>
      <sz val="36"/>
      <name val="黑体"/>
      <charset val="134"/>
    </font>
    <font>
      <sz val="48"/>
      <name val="方正小标宋简体"/>
      <charset val="134"/>
    </font>
    <font>
      <sz val="48"/>
      <name val="Times New Roman"/>
      <charset val="0"/>
    </font>
    <font>
      <sz val="48"/>
      <color indexed="10"/>
      <name val="方正小标宋简体"/>
      <charset val="134"/>
    </font>
    <font>
      <b/>
      <sz val="40"/>
      <name val="宋体"/>
      <charset val="134"/>
    </font>
    <font>
      <sz val="48"/>
      <name val="宋体"/>
      <charset val="134"/>
    </font>
    <font>
      <sz val="40"/>
      <color indexed="10"/>
      <name val="宋体"/>
      <charset val="134"/>
    </font>
    <font>
      <b/>
      <sz val="40"/>
      <name val="Times New Roman"/>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name val="Arial"/>
      <charset val="0"/>
    </font>
    <font>
      <sz val="16"/>
      <name val="宋体"/>
      <charset val="134"/>
    </font>
  </fonts>
  <fills count="19">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2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4" borderId="11" applyNumberFormat="0" applyAlignment="0" applyProtection="0">
      <alignment vertical="center"/>
    </xf>
    <xf numFmtId="0" fontId="39" fillId="5" borderId="12" applyNumberFormat="0" applyAlignment="0" applyProtection="0">
      <alignment vertical="center"/>
    </xf>
    <xf numFmtId="0" fontId="40" fillId="5" borderId="11" applyNumberFormat="0" applyAlignment="0" applyProtection="0">
      <alignment vertical="center"/>
    </xf>
    <xf numFmtId="0" fontId="41" fillId="6"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47" fillId="4" borderId="0" applyNumberFormat="0" applyBorder="0" applyAlignment="0" applyProtection="0">
      <alignment vertical="center"/>
    </xf>
    <xf numFmtId="0" fontId="47" fillId="14"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47" fillId="9" borderId="0" applyNumberFormat="0" applyBorder="0" applyAlignment="0" applyProtection="0">
      <alignment vertical="center"/>
    </xf>
    <xf numFmtId="0" fontId="47" fillId="1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7" fillId="9" borderId="0" applyNumberFormat="0" applyBorder="0" applyAlignment="0" applyProtection="0">
      <alignment vertical="center"/>
    </xf>
    <xf numFmtId="0" fontId="47"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47" fillId="16" borderId="0" applyNumberFormat="0" applyBorder="0" applyAlignment="0" applyProtection="0">
      <alignment vertical="center"/>
    </xf>
    <xf numFmtId="0" fontId="47" fillId="1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47" fillId="8" borderId="0" applyNumberFormat="0" applyBorder="0" applyAlignment="0" applyProtection="0">
      <alignment vertical="center"/>
    </xf>
    <xf numFmtId="0" fontId="48" fillId="0" borderId="0"/>
    <xf numFmtId="0" fontId="0" fillId="0" borderId="0">
      <alignment vertical="center"/>
    </xf>
  </cellStyleXfs>
  <cellXfs count="9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2" fillId="0" borderId="1" xfId="0" applyNumberFormat="1" applyFont="1" applyBorder="1">
      <alignment vertical="center"/>
    </xf>
    <xf numFmtId="0" fontId="2" fillId="0" borderId="1" xfId="0" applyFont="1" applyFill="1" applyBorder="1" applyAlignment="1">
      <alignment horizontal="center" vertical="center" wrapText="1"/>
    </xf>
    <xf numFmtId="0" fontId="2" fillId="0" borderId="1" xfId="0" applyFont="1" applyBorder="1">
      <alignment vertical="center"/>
    </xf>
    <xf numFmtId="0" fontId="9"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left" vertical="center" wrapText="1"/>
    </xf>
    <xf numFmtId="0" fontId="17" fillId="0" borderId="0" xfId="0" applyFont="1" applyFill="1" applyAlignment="1">
      <alignment horizontal="lef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5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8" fillId="0" borderId="0" xfId="0"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5" fillId="0" borderId="7" xfId="0"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7" fillId="0" borderId="3"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49"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49"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7" fillId="0" borderId="1" xfId="0" applyFont="1" applyFill="1" applyBorder="1" applyAlignment="1">
      <alignment horizontal="center" vertical="center"/>
    </xf>
    <xf numFmtId="9" fontId="16" fillId="0"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0" fontId="29" fillId="0" borderId="1" xfId="0" applyFont="1" applyFill="1" applyBorder="1" applyAlignment="1">
      <alignment horizontal="center" vertical="center"/>
    </xf>
    <xf numFmtId="0" fontId="15" fillId="2" borderId="1" xfId="50" applyFont="1" applyFill="1" applyBorder="1" applyAlignment="1">
      <alignment horizontal="center" vertical="center" wrapText="1"/>
    </xf>
    <xf numFmtId="0" fontId="15" fillId="2" borderId="7" xfId="0" applyFont="1" applyFill="1" applyBorder="1" applyAlignment="1">
      <alignment vertical="center" wrapText="1"/>
    </xf>
    <xf numFmtId="0" fontId="15" fillId="2" borderId="1" xfId="0" applyFont="1" applyFill="1" applyBorder="1" applyAlignment="1">
      <alignment vertical="center" wrapText="1"/>
    </xf>
    <xf numFmtId="0" fontId="15" fillId="2" borderId="1" xfId="0" applyNumberFormat="1" applyFont="1" applyFill="1" applyBorder="1" applyAlignment="1">
      <alignment horizontal="center" vertical="center" wrapText="1"/>
    </xf>
    <xf numFmtId="0" fontId="28"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19">
    <dxf>
      <font>
        <color rgb="FF9C0006"/>
      </font>
      <fill>
        <patternFill patternType="solid">
          <bgColor rgb="FFFFC7CE"/>
        </patternFill>
      </fill>
    </dxf>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11</xdr:col>
      <xdr:colOff>0</xdr:colOff>
      <xdr:row>88</xdr:row>
      <xdr:rowOff>0</xdr:rowOff>
    </xdr:from>
    <xdr:to>
      <xdr:col>11</xdr:col>
      <xdr:colOff>1046480</xdr:colOff>
      <xdr:row>88</xdr:row>
      <xdr:rowOff>3745865</xdr:rowOff>
    </xdr:to>
    <xdr:pic>
      <xdr:nvPicPr>
        <xdr:cNvPr id="2305" name="图片 1" descr="clipboard/drawings/NULL"/>
        <xdr:cNvPicPr>
          <a:picLocks noChangeAspect="1"/>
        </xdr:cNvPicPr>
      </xdr:nvPicPr>
      <xdr:blipFill>
        <a:blip r:embed="rId1"/>
        <a:stretch>
          <a:fillRect/>
        </a:stretch>
      </xdr:blipFill>
      <xdr:spPr>
        <a:xfrm>
          <a:off x="18383250" y="20669250"/>
          <a:ext cx="1046480" cy="0"/>
        </a:xfrm>
        <a:prstGeom prst="rect">
          <a:avLst/>
        </a:prstGeom>
        <a:noFill/>
        <a:ln w="9525">
          <a:noFill/>
        </a:ln>
      </xdr:spPr>
    </xdr:pic>
    <xdr:clientData/>
  </xdr:twoCellAnchor>
  <xdr:twoCellAnchor>
    <xdr:from>
      <xdr:col>11</xdr:col>
      <xdr:colOff>0</xdr:colOff>
      <xdr:row>192</xdr:row>
      <xdr:rowOff>0</xdr:rowOff>
    </xdr:from>
    <xdr:to>
      <xdr:col>11</xdr:col>
      <xdr:colOff>1046480</xdr:colOff>
      <xdr:row>192</xdr:row>
      <xdr:rowOff>3190875</xdr:rowOff>
    </xdr:to>
    <xdr:pic>
      <xdr:nvPicPr>
        <xdr:cNvPr id="2306" name="图片 31" descr="clipboard/drawings/NULL"/>
        <xdr:cNvPicPr>
          <a:picLocks noChangeAspect="1"/>
        </xdr:cNvPicPr>
      </xdr:nvPicPr>
      <xdr:blipFill>
        <a:blip r:embed="rId1"/>
        <a:stretch>
          <a:fillRect/>
        </a:stretch>
      </xdr:blipFill>
      <xdr:spPr>
        <a:xfrm>
          <a:off x="18383250" y="45004990"/>
          <a:ext cx="1046480" cy="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O484"/>
  <sheetViews>
    <sheetView zoomScale="25" zoomScaleNormal="25" zoomScaleSheetLayoutView="60" topLeftCell="A241" workbookViewId="0">
      <selection activeCell="L36" sqref="L36:L273"/>
    </sheetView>
  </sheetViews>
  <sheetFormatPr defaultColWidth="9" defaultRowHeight="39.95" customHeight="1"/>
  <cols>
    <col min="1" max="1" width="12.5" style="40" customWidth="1"/>
    <col min="2" max="2" width="23.375" style="40" customWidth="1"/>
    <col min="3" max="3" width="20.75" style="40" customWidth="1"/>
    <col min="4" max="4" width="24" style="40" hidden="1" customWidth="1"/>
    <col min="5" max="5" width="32.25" style="40" hidden="1" customWidth="1"/>
    <col min="6" max="6" width="20.875" style="40" customWidth="1"/>
    <col min="7" max="7" width="28.375" style="40" customWidth="1"/>
    <col min="8" max="8" width="54" style="40" customWidth="1"/>
    <col min="9" max="9" width="18.375" style="40" customWidth="1"/>
    <col min="10" max="10" width="21.625" style="40" customWidth="1"/>
    <col min="11" max="11" width="41.375" style="40" customWidth="1"/>
    <col min="12" max="12" width="99.75" style="40" customWidth="1"/>
    <col min="13" max="13" width="30" style="40" customWidth="1"/>
    <col min="14" max="14" width="86.625" style="40" customWidth="1"/>
    <col min="15" max="15" width="81.75" style="40" customWidth="1"/>
    <col min="16" max="16" width="34.375" style="40" customWidth="1"/>
    <col min="17" max="18" width="21.25" style="40" customWidth="1"/>
    <col min="19" max="24" width="23.75" style="40" customWidth="1"/>
    <col min="25" max="25" width="20.875" style="41" hidden="1" customWidth="1"/>
    <col min="26" max="26" width="17.5" style="41" hidden="1" customWidth="1"/>
    <col min="27" max="27" width="22.25" style="41" hidden="1" customWidth="1"/>
    <col min="28" max="29" width="17.5" style="41" hidden="1" customWidth="1"/>
    <col min="30" max="30" width="24" style="41" hidden="1" customWidth="1"/>
    <col min="31" max="32" width="17.5" style="41" hidden="1" customWidth="1"/>
    <col min="33" max="36" width="17.5" style="41" customWidth="1"/>
    <col min="37" max="38" width="49" style="33" customWidth="1"/>
    <col min="39" max="39" width="38.375" style="40" customWidth="1"/>
    <col min="40" max="16384" width="9" style="40"/>
  </cols>
  <sheetData>
    <row r="1" ht="95.1" customHeight="1" spans="1:37">
      <c r="A1" s="42"/>
      <c r="B1" s="43"/>
      <c r="C1" s="43"/>
      <c r="D1" s="43"/>
      <c r="E1" s="43"/>
      <c r="F1" s="43"/>
      <c r="G1" s="43"/>
      <c r="H1" s="43"/>
      <c r="Y1" s="62"/>
      <c r="Z1" s="62"/>
      <c r="AA1" s="62"/>
      <c r="AB1" s="62"/>
      <c r="AC1" s="62"/>
      <c r="AD1" s="62"/>
      <c r="AE1" s="62"/>
      <c r="AF1" s="62"/>
      <c r="AG1" s="62"/>
      <c r="AH1" s="62"/>
      <c r="AI1" s="62"/>
      <c r="AJ1" s="62"/>
      <c r="AK1" s="66"/>
    </row>
    <row r="2" ht="110.1" customHeight="1" spans="1:39">
      <c r="A2" s="44" t="s">
        <v>0</v>
      </c>
      <c r="B2" s="45"/>
      <c r="C2" s="45"/>
      <c r="D2" s="45"/>
      <c r="E2" s="45"/>
      <c r="F2" s="45"/>
      <c r="G2" s="45"/>
      <c r="H2" s="45"/>
      <c r="I2" s="45"/>
      <c r="J2" s="45"/>
      <c r="K2" s="45"/>
      <c r="L2" s="45"/>
      <c r="M2" s="45"/>
      <c r="N2" s="45"/>
      <c r="O2" s="45"/>
      <c r="P2" s="45"/>
      <c r="Q2" s="45"/>
      <c r="R2" s="45"/>
      <c r="S2" s="45"/>
      <c r="T2" s="45"/>
      <c r="U2" s="45"/>
      <c r="V2" s="45"/>
      <c r="W2" s="45"/>
      <c r="X2" s="45"/>
      <c r="Y2" s="63"/>
      <c r="Z2" s="63"/>
      <c r="AA2" s="63"/>
      <c r="AB2" s="63"/>
      <c r="AC2" s="63"/>
      <c r="AD2" s="63"/>
      <c r="AE2" s="63"/>
      <c r="AF2" s="63"/>
      <c r="AG2" s="63"/>
      <c r="AH2" s="63"/>
      <c r="AI2" s="63"/>
      <c r="AJ2" s="63"/>
      <c r="AK2" s="67"/>
      <c r="AL2" s="66"/>
      <c r="AM2" s="45"/>
    </row>
    <row r="3" ht="132" customHeight="1" spans="1:39">
      <c r="A3" s="46" t="s">
        <v>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ht="95.1" customHeight="1" spans="1:39">
      <c r="A4" s="48" t="s">
        <v>2</v>
      </c>
      <c r="B4" s="49"/>
      <c r="C4" s="49"/>
      <c r="D4" s="49"/>
      <c r="E4" s="49"/>
      <c r="F4" s="49"/>
      <c r="G4" s="49"/>
      <c r="H4" s="49"/>
      <c r="I4" s="49"/>
      <c r="J4" s="49"/>
      <c r="K4" s="49"/>
      <c r="L4" s="49"/>
      <c r="M4" s="58"/>
      <c r="N4" s="49"/>
      <c r="O4" s="49"/>
      <c r="P4" s="49"/>
      <c r="Q4" s="49"/>
      <c r="R4" s="49"/>
      <c r="S4" s="49"/>
      <c r="T4" s="49"/>
      <c r="U4" s="49"/>
      <c r="V4" s="49"/>
      <c r="W4" s="49"/>
      <c r="X4" s="49"/>
      <c r="Y4" s="64"/>
      <c r="Z4" s="64"/>
      <c r="AA4" s="64"/>
      <c r="AB4" s="64"/>
      <c r="AC4" s="64"/>
      <c r="AD4" s="64"/>
      <c r="AE4" s="64"/>
      <c r="AF4" s="64"/>
      <c r="AG4" s="64"/>
      <c r="AH4" s="64"/>
      <c r="AI4" s="64"/>
      <c r="AJ4" s="64"/>
      <c r="AK4" s="64"/>
      <c r="AL4" s="48"/>
      <c r="AM4" s="49"/>
    </row>
    <row r="5" s="31" customFormat="1" ht="99" customHeight="1" spans="1:39">
      <c r="A5" s="50" t="s">
        <v>3</v>
      </c>
      <c r="B5" s="50" t="s">
        <v>4</v>
      </c>
      <c r="C5" s="50" t="s">
        <v>5</v>
      </c>
      <c r="D5" s="50" t="s">
        <v>6</v>
      </c>
      <c r="E5" s="50" t="s">
        <v>7</v>
      </c>
      <c r="F5" s="50" t="s">
        <v>8</v>
      </c>
      <c r="G5" s="50"/>
      <c r="H5" s="50" t="s">
        <v>9</v>
      </c>
      <c r="I5" s="50" t="s">
        <v>10</v>
      </c>
      <c r="J5" s="50" t="s">
        <v>11</v>
      </c>
      <c r="K5" s="50" t="s">
        <v>12</v>
      </c>
      <c r="L5" s="50" t="s">
        <v>13</v>
      </c>
      <c r="M5" s="50" t="s">
        <v>14</v>
      </c>
      <c r="N5" s="50" t="s">
        <v>15</v>
      </c>
      <c r="O5" s="50" t="s">
        <v>16</v>
      </c>
      <c r="P5" s="50" t="s">
        <v>17</v>
      </c>
      <c r="Q5" s="50"/>
      <c r="R5" s="50"/>
      <c r="S5" s="50"/>
      <c r="T5" s="50"/>
      <c r="U5" s="50"/>
      <c r="V5" s="50"/>
      <c r="W5" s="50"/>
      <c r="X5" s="50"/>
      <c r="Y5" s="50" t="s">
        <v>18</v>
      </c>
      <c r="Z5" s="50" t="s">
        <v>19</v>
      </c>
      <c r="AA5" s="50" t="s">
        <v>20</v>
      </c>
      <c r="AB5" s="50" t="s">
        <v>21</v>
      </c>
      <c r="AC5" s="50" t="s">
        <v>22</v>
      </c>
      <c r="AD5" s="50" t="s">
        <v>23</v>
      </c>
      <c r="AE5" s="50" t="s">
        <v>24</v>
      </c>
      <c r="AF5" s="50" t="s">
        <v>25</v>
      </c>
      <c r="AG5" s="68" t="s">
        <v>26</v>
      </c>
      <c r="AH5" s="50" t="s">
        <v>27</v>
      </c>
      <c r="AI5" s="68" t="s">
        <v>28</v>
      </c>
      <c r="AJ5" s="50" t="s">
        <v>29</v>
      </c>
      <c r="AK5" s="50" t="s">
        <v>30</v>
      </c>
      <c r="AL5" s="68" t="s">
        <v>31</v>
      </c>
      <c r="AM5" s="50" t="s">
        <v>32</v>
      </c>
    </row>
    <row r="6" s="31" customFormat="1" ht="125.1" customHeight="1" spans="1:39">
      <c r="A6" s="50"/>
      <c r="B6" s="50"/>
      <c r="C6" s="50"/>
      <c r="D6" s="50"/>
      <c r="E6" s="50"/>
      <c r="F6" s="50" t="s">
        <v>33</v>
      </c>
      <c r="G6" s="50" t="s">
        <v>34</v>
      </c>
      <c r="H6" s="50"/>
      <c r="I6" s="50"/>
      <c r="J6" s="50"/>
      <c r="K6" s="50" t="s">
        <v>35</v>
      </c>
      <c r="L6" s="50"/>
      <c r="M6" s="50"/>
      <c r="N6" s="50"/>
      <c r="O6" s="50"/>
      <c r="P6" s="50" t="s">
        <v>36</v>
      </c>
      <c r="Q6" s="50" t="s">
        <v>37</v>
      </c>
      <c r="R6" s="50"/>
      <c r="S6" s="50" t="s">
        <v>38</v>
      </c>
      <c r="T6" s="50"/>
      <c r="U6" s="50" t="s">
        <v>39</v>
      </c>
      <c r="V6" s="50"/>
      <c r="W6" s="50" t="s">
        <v>40</v>
      </c>
      <c r="X6" s="50"/>
      <c r="Y6" s="50"/>
      <c r="Z6" s="50"/>
      <c r="AA6" s="50"/>
      <c r="AB6" s="50"/>
      <c r="AC6" s="50"/>
      <c r="AD6" s="50"/>
      <c r="AE6" s="50"/>
      <c r="AF6" s="50"/>
      <c r="AG6" s="69"/>
      <c r="AH6" s="50"/>
      <c r="AI6" s="69"/>
      <c r="AJ6" s="50"/>
      <c r="AK6" s="50"/>
      <c r="AL6" s="69"/>
      <c r="AM6" s="50"/>
    </row>
    <row r="7" s="31" customFormat="1" ht="221.1" customHeight="1" spans="1:39">
      <c r="A7" s="50"/>
      <c r="B7" s="50"/>
      <c r="C7" s="50"/>
      <c r="D7" s="50"/>
      <c r="E7" s="50"/>
      <c r="F7" s="50"/>
      <c r="G7" s="50"/>
      <c r="H7" s="50"/>
      <c r="I7" s="50"/>
      <c r="J7" s="50"/>
      <c r="K7" s="50"/>
      <c r="L7" s="50"/>
      <c r="M7" s="50"/>
      <c r="N7" s="50"/>
      <c r="O7" s="50"/>
      <c r="P7" s="50"/>
      <c r="Q7" s="50" t="s">
        <v>41</v>
      </c>
      <c r="R7" s="50" t="s">
        <v>42</v>
      </c>
      <c r="S7" s="50" t="s">
        <v>43</v>
      </c>
      <c r="T7" s="50" t="s">
        <v>44</v>
      </c>
      <c r="U7" s="50" t="s">
        <v>43</v>
      </c>
      <c r="V7" s="50" t="s">
        <v>44</v>
      </c>
      <c r="W7" s="50" t="s">
        <v>43</v>
      </c>
      <c r="X7" s="50" t="s">
        <v>44</v>
      </c>
      <c r="Y7" s="50"/>
      <c r="Z7" s="50"/>
      <c r="AA7" s="50"/>
      <c r="AB7" s="50"/>
      <c r="AC7" s="50"/>
      <c r="AD7" s="50"/>
      <c r="AE7" s="50"/>
      <c r="AF7" s="50"/>
      <c r="AG7" s="70"/>
      <c r="AH7" s="50"/>
      <c r="AI7" s="70"/>
      <c r="AJ7" s="50"/>
      <c r="AK7" s="50"/>
      <c r="AL7" s="70"/>
      <c r="AM7" s="50"/>
    </row>
    <row r="8" s="32" customFormat="1" ht="110.1" hidden="1" customHeight="1" spans="1:39">
      <c r="A8" s="51" t="s">
        <v>45</v>
      </c>
      <c r="B8" s="51"/>
      <c r="C8" s="51"/>
      <c r="D8" s="51"/>
      <c r="E8" s="51"/>
      <c r="F8" s="51"/>
      <c r="G8" s="51"/>
      <c r="H8" s="51"/>
      <c r="I8" s="51"/>
      <c r="J8" s="51"/>
      <c r="K8" s="51"/>
      <c r="L8" s="51"/>
      <c r="M8" s="51">
        <f>SUM(M9,M66,M68,M122,M124,M127,M165,M185,M211,M217,M225,M227,M260,M263,M267)</f>
        <v>33242.8</v>
      </c>
      <c r="N8" s="51"/>
      <c r="O8" s="51"/>
      <c r="P8" s="51"/>
      <c r="Q8" s="51"/>
      <c r="R8" s="51"/>
      <c r="S8" s="51"/>
      <c r="T8" s="51"/>
      <c r="U8" s="51"/>
      <c r="V8" s="51"/>
      <c r="W8" s="51"/>
      <c r="X8" s="51"/>
      <c r="Y8" s="51"/>
      <c r="Z8" s="51"/>
      <c r="AA8" s="51"/>
      <c r="AB8" s="51"/>
      <c r="AC8" s="51"/>
      <c r="AD8" s="51"/>
      <c r="AE8" s="51"/>
      <c r="AF8" s="51"/>
      <c r="AG8" s="71"/>
      <c r="AH8" s="71"/>
      <c r="AI8" s="71"/>
      <c r="AJ8" s="71"/>
      <c r="AK8" s="71"/>
      <c r="AL8" s="71"/>
      <c r="AM8" s="51"/>
    </row>
    <row r="9" s="32" customFormat="1" ht="110.1" hidden="1" customHeight="1" spans="1:39">
      <c r="A9" s="51" t="s">
        <v>46</v>
      </c>
      <c r="B9" s="51"/>
      <c r="C9" s="51"/>
      <c r="D9" s="51"/>
      <c r="E9" s="51"/>
      <c r="F9" s="51"/>
      <c r="G9" s="51"/>
      <c r="H9" s="51"/>
      <c r="I9" s="51"/>
      <c r="J9" s="51"/>
      <c r="K9" s="51"/>
      <c r="L9" s="51"/>
      <c r="M9" s="51">
        <f>SUM(M10:M65)</f>
        <v>17810</v>
      </c>
      <c r="N9" s="59"/>
      <c r="O9" s="51"/>
      <c r="P9" s="51"/>
      <c r="Q9" s="51"/>
      <c r="R9" s="51"/>
      <c r="S9" s="51"/>
      <c r="T9" s="51"/>
      <c r="U9" s="51"/>
      <c r="V9" s="51"/>
      <c r="W9" s="51"/>
      <c r="X9" s="51"/>
      <c r="Y9" s="51"/>
      <c r="Z9" s="51"/>
      <c r="AA9" s="51"/>
      <c r="AB9" s="51"/>
      <c r="AC9" s="51"/>
      <c r="AD9" s="51"/>
      <c r="AE9" s="51"/>
      <c r="AF9" s="51"/>
      <c r="AG9" s="71"/>
      <c r="AH9" s="71"/>
      <c r="AI9" s="71"/>
      <c r="AJ9" s="71"/>
      <c r="AK9" s="71"/>
      <c r="AL9" s="71"/>
      <c r="AM9" s="51"/>
    </row>
    <row r="10" ht="408.95" hidden="1" customHeight="1" spans="1:39">
      <c r="A10" s="51">
        <v>1</v>
      </c>
      <c r="B10" s="51" t="s">
        <v>47</v>
      </c>
      <c r="C10" s="51" t="s">
        <v>48</v>
      </c>
      <c r="D10" s="51" t="s">
        <v>49</v>
      </c>
      <c r="E10" s="51" t="s">
        <v>50</v>
      </c>
      <c r="F10" s="51" t="s">
        <v>51</v>
      </c>
      <c r="G10" s="51" t="s">
        <v>52</v>
      </c>
      <c r="H10" s="51" t="s">
        <v>53</v>
      </c>
      <c r="I10" s="51" t="s">
        <v>54</v>
      </c>
      <c r="J10" s="51">
        <v>9000</v>
      </c>
      <c r="K10" s="51" t="s">
        <v>55</v>
      </c>
      <c r="L10" s="51" t="s">
        <v>56</v>
      </c>
      <c r="M10" s="51">
        <v>2500</v>
      </c>
      <c r="N10" s="51" t="s">
        <v>57</v>
      </c>
      <c r="O10" s="51" t="s">
        <v>57</v>
      </c>
      <c r="P10" s="51" t="s">
        <v>41</v>
      </c>
      <c r="Q10" s="51">
        <v>6</v>
      </c>
      <c r="R10" s="51">
        <v>10</v>
      </c>
      <c r="S10" s="51">
        <v>956</v>
      </c>
      <c r="T10" s="51">
        <v>4444</v>
      </c>
      <c r="U10" s="51">
        <v>956</v>
      </c>
      <c r="V10" s="51">
        <v>4444</v>
      </c>
      <c r="W10" s="51">
        <v>168</v>
      </c>
      <c r="X10" s="51">
        <v>673</v>
      </c>
      <c r="Y10" s="65" t="s">
        <v>58</v>
      </c>
      <c r="Z10" s="51" t="s">
        <v>59</v>
      </c>
      <c r="AA10" s="51" t="s">
        <v>60</v>
      </c>
      <c r="AB10" s="51" t="s">
        <v>60</v>
      </c>
      <c r="AC10" s="51" t="s">
        <v>60</v>
      </c>
      <c r="AD10" s="51" t="s">
        <v>60</v>
      </c>
      <c r="AE10" s="51" t="s">
        <v>59</v>
      </c>
      <c r="AF10" s="51" t="s">
        <v>59</v>
      </c>
      <c r="AG10" s="71"/>
      <c r="AH10" s="71"/>
      <c r="AI10" s="71"/>
      <c r="AJ10" s="71"/>
      <c r="AK10" s="71"/>
      <c r="AL10" s="71"/>
      <c r="AM10" s="51"/>
    </row>
    <row r="11" ht="287.1" hidden="1" customHeight="1" spans="1:39">
      <c r="A11" s="51">
        <v>2</v>
      </c>
      <c r="B11" s="51" t="s">
        <v>47</v>
      </c>
      <c r="C11" s="51" t="s">
        <v>48</v>
      </c>
      <c r="D11" s="51" t="s">
        <v>61</v>
      </c>
      <c r="E11" s="51" t="s">
        <v>62</v>
      </c>
      <c r="F11" s="51" t="s">
        <v>51</v>
      </c>
      <c r="G11" s="51" t="s">
        <v>52</v>
      </c>
      <c r="H11" s="51" t="s">
        <v>63</v>
      </c>
      <c r="I11" s="51" t="s">
        <v>64</v>
      </c>
      <c r="J11" s="51">
        <v>200</v>
      </c>
      <c r="K11" s="51" t="s">
        <v>55</v>
      </c>
      <c r="L11" s="51" t="s">
        <v>65</v>
      </c>
      <c r="M11" s="51">
        <v>60</v>
      </c>
      <c r="N11" s="51" t="s">
        <v>66</v>
      </c>
      <c r="O11" s="51" t="s">
        <v>67</v>
      </c>
      <c r="P11" s="51" t="s">
        <v>41</v>
      </c>
      <c r="Q11" s="51">
        <v>1</v>
      </c>
      <c r="R11" s="51"/>
      <c r="S11" s="51">
        <v>1033</v>
      </c>
      <c r="T11" s="51">
        <v>5069</v>
      </c>
      <c r="U11" s="51">
        <v>52</v>
      </c>
      <c r="V11" s="51">
        <v>208</v>
      </c>
      <c r="W11" s="51">
        <v>7</v>
      </c>
      <c r="X11" s="51">
        <v>25</v>
      </c>
      <c r="Y11" s="65" t="s">
        <v>58</v>
      </c>
      <c r="Z11" s="51" t="s">
        <v>59</v>
      </c>
      <c r="AA11" s="51" t="s">
        <v>60</v>
      </c>
      <c r="AB11" s="51" t="s">
        <v>60</v>
      </c>
      <c r="AC11" s="51" t="s">
        <v>60</v>
      </c>
      <c r="AD11" s="51" t="s">
        <v>60</v>
      </c>
      <c r="AE11" s="51" t="s">
        <v>59</v>
      </c>
      <c r="AF11" s="51" t="s">
        <v>59</v>
      </c>
      <c r="AG11" s="71"/>
      <c r="AH11" s="71"/>
      <c r="AI11" s="71"/>
      <c r="AJ11" s="71"/>
      <c r="AK11" s="71"/>
      <c r="AL11" s="71"/>
      <c r="AM11" s="51"/>
    </row>
    <row r="12" ht="251.25" hidden="1" spans="1:39">
      <c r="A12" s="51">
        <v>3</v>
      </c>
      <c r="B12" s="51" t="s">
        <v>47</v>
      </c>
      <c r="C12" s="51" t="s">
        <v>48</v>
      </c>
      <c r="D12" s="51" t="s">
        <v>68</v>
      </c>
      <c r="E12" s="51" t="s">
        <v>69</v>
      </c>
      <c r="F12" s="51" t="s">
        <v>51</v>
      </c>
      <c r="G12" s="51" t="s">
        <v>70</v>
      </c>
      <c r="H12" s="51" t="s">
        <v>71</v>
      </c>
      <c r="I12" s="51" t="s">
        <v>54</v>
      </c>
      <c r="J12" s="51">
        <v>600</v>
      </c>
      <c r="K12" s="51" t="s">
        <v>55</v>
      </c>
      <c r="L12" s="51" t="s">
        <v>72</v>
      </c>
      <c r="M12" s="51">
        <v>80</v>
      </c>
      <c r="N12" s="51" t="s">
        <v>73</v>
      </c>
      <c r="O12" s="51" t="s">
        <v>74</v>
      </c>
      <c r="P12" s="51" t="s">
        <v>41</v>
      </c>
      <c r="Q12" s="51">
        <v>1</v>
      </c>
      <c r="R12" s="51"/>
      <c r="S12" s="51">
        <v>1345</v>
      </c>
      <c r="T12" s="51">
        <v>6627</v>
      </c>
      <c r="U12" s="51">
        <v>40</v>
      </c>
      <c r="V12" s="51">
        <v>197</v>
      </c>
      <c r="W12" s="51">
        <v>11</v>
      </c>
      <c r="X12" s="51">
        <v>44</v>
      </c>
      <c r="Y12" s="65" t="s">
        <v>58</v>
      </c>
      <c r="Z12" s="51" t="s">
        <v>59</v>
      </c>
      <c r="AA12" s="51" t="s">
        <v>60</v>
      </c>
      <c r="AB12" s="51" t="s">
        <v>60</v>
      </c>
      <c r="AC12" s="51" t="s">
        <v>60</v>
      </c>
      <c r="AD12" s="51" t="s">
        <v>60</v>
      </c>
      <c r="AE12" s="51" t="s">
        <v>60</v>
      </c>
      <c r="AF12" s="51" t="s">
        <v>60</v>
      </c>
      <c r="AG12" s="71"/>
      <c r="AH12" s="71"/>
      <c r="AI12" s="71"/>
      <c r="AJ12" s="71"/>
      <c r="AK12" s="71"/>
      <c r="AL12" s="71"/>
      <c r="AM12" s="51"/>
    </row>
    <row r="13" ht="279.95" hidden="1" customHeight="1" spans="1:39">
      <c r="A13" s="51">
        <v>4</v>
      </c>
      <c r="B13" s="51" t="s">
        <v>47</v>
      </c>
      <c r="C13" s="51" t="s">
        <v>48</v>
      </c>
      <c r="D13" s="51" t="s">
        <v>49</v>
      </c>
      <c r="E13" s="51" t="s">
        <v>50</v>
      </c>
      <c r="F13" s="51" t="s">
        <v>51</v>
      </c>
      <c r="G13" s="51" t="s">
        <v>75</v>
      </c>
      <c r="H13" s="51" t="s">
        <v>76</v>
      </c>
      <c r="I13" s="51" t="s">
        <v>54</v>
      </c>
      <c r="J13" s="51">
        <v>100</v>
      </c>
      <c r="K13" s="51" t="s">
        <v>77</v>
      </c>
      <c r="L13" s="51" t="s">
        <v>78</v>
      </c>
      <c r="M13" s="51">
        <v>100</v>
      </c>
      <c r="N13" s="51" t="s">
        <v>79</v>
      </c>
      <c r="O13" s="51" t="s">
        <v>79</v>
      </c>
      <c r="P13" s="51" t="s">
        <v>41</v>
      </c>
      <c r="Q13" s="51">
        <v>1</v>
      </c>
      <c r="R13" s="51"/>
      <c r="S13" s="51">
        <v>350</v>
      </c>
      <c r="T13" s="51">
        <v>1633</v>
      </c>
      <c r="U13" s="51">
        <v>14</v>
      </c>
      <c r="V13" s="51">
        <v>51</v>
      </c>
      <c r="W13" s="51">
        <v>1</v>
      </c>
      <c r="X13" s="51">
        <v>3</v>
      </c>
      <c r="Y13" s="65" t="s">
        <v>58</v>
      </c>
      <c r="Z13" s="51" t="s">
        <v>59</v>
      </c>
      <c r="AA13" s="51" t="s">
        <v>60</v>
      </c>
      <c r="AB13" s="51" t="s">
        <v>60</v>
      </c>
      <c r="AC13" s="51" t="s">
        <v>60</v>
      </c>
      <c r="AD13" s="51" t="s">
        <v>60</v>
      </c>
      <c r="AE13" s="51" t="s">
        <v>60</v>
      </c>
      <c r="AF13" s="51" t="s">
        <v>60</v>
      </c>
      <c r="AG13" s="71"/>
      <c r="AH13" s="71"/>
      <c r="AI13" s="71"/>
      <c r="AJ13" s="71"/>
      <c r="AK13" s="71"/>
      <c r="AL13" s="71"/>
      <c r="AM13" s="51"/>
    </row>
    <row r="14" ht="290.1" hidden="1" customHeight="1" spans="1:39">
      <c r="A14" s="51">
        <v>5</v>
      </c>
      <c r="B14" s="51" t="s">
        <v>47</v>
      </c>
      <c r="C14" s="51" t="s">
        <v>48</v>
      </c>
      <c r="D14" s="51" t="s">
        <v>61</v>
      </c>
      <c r="E14" s="51" t="s">
        <v>62</v>
      </c>
      <c r="F14" s="51" t="s">
        <v>51</v>
      </c>
      <c r="G14" s="51" t="s">
        <v>52</v>
      </c>
      <c r="H14" s="51" t="s">
        <v>80</v>
      </c>
      <c r="I14" s="51" t="s">
        <v>54</v>
      </c>
      <c r="J14" s="51">
        <v>60</v>
      </c>
      <c r="K14" s="51" t="s">
        <v>77</v>
      </c>
      <c r="L14" s="51" t="s">
        <v>81</v>
      </c>
      <c r="M14" s="51">
        <v>50</v>
      </c>
      <c r="N14" s="51" t="s">
        <v>82</v>
      </c>
      <c r="O14" s="51" t="s">
        <v>82</v>
      </c>
      <c r="P14" s="51" t="s">
        <v>41</v>
      </c>
      <c r="Q14" s="51">
        <v>1</v>
      </c>
      <c r="R14" s="51"/>
      <c r="S14" s="51">
        <v>1620</v>
      </c>
      <c r="T14" s="51">
        <v>8123</v>
      </c>
      <c r="U14" s="51">
        <v>161</v>
      </c>
      <c r="V14" s="51">
        <v>863</v>
      </c>
      <c r="W14" s="51">
        <v>13</v>
      </c>
      <c r="X14" s="51">
        <v>63</v>
      </c>
      <c r="Y14" s="65" t="s">
        <v>58</v>
      </c>
      <c r="Z14" s="51" t="s">
        <v>59</v>
      </c>
      <c r="AA14" s="51" t="s">
        <v>60</v>
      </c>
      <c r="AB14" s="51" t="s">
        <v>60</v>
      </c>
      <c r="AC14" s="51" t="s">
        <v>60</v>
      </c>
      <c r="AD14" s="51" t="s">
        <v>60</v>
      </c>
      <c r="AE14" s="51" t="s">
        <v>60</v>
      </c>
      <c r="AF14" s="51" t="s">
        <v>60</v>
      </c>
      <c r="AG14" s="71"/>
      <c r="AH14" s="71"/>
      <c r="AI14" s="71"/>
      <c r="AJ14" s="71"/>
      <c r="AK14" s="71"/>
      <c r="AL14" s="71"/>
      <c r="AM14" s="51" t="s">
        <v>83</v>
      </c>
    </row>
    <row r="15" ht="285" hidden="1" customHeight="1" spans="1:39">
      <c r="A15" s="51">
        <v>6</v>
      </c>
      <c r="B15" s="51" t="s">
        <v>47</v>
      </c>
      <c r="C15" s="51" t="s">
        <v>48</v>
      </c>
      <c r="D15" s="51" t="s">
        <v>61</v>
      </c>
      <c r="E15" s="51" t="s">
        <v>84</v>
      </c>
      <c r="F15" s="51" t="s">
        <v>51</v>
      </c>
      <c r="G15" s="51" t="s">
        <v>85</v>
      </c>
      <c r="H15" s="51" t="s">
        <v>86</v>
      </c>
      <c r="I15" s="51" t="s">
        <v>54</v>
      </c>
      <c r="J15" s="51">
        <v>1300</v>
      </c>
      <c r="K15" s="51" t="s">
        <v>55</v>
      </c>
      <c r="L15" s="51" t="s">
        <v>87</v>
      </c>
      <c r="M15" s="51">
        <v>100</v>
      </c>
      <c r="N15" s="51" t="s">
        <v>88</v>
      </c>
      <c r="O15" s="51" t="s">
        <v>88</v>
      </c>
      <c r="P15" s="51" t="s">
        <v>89</v>
      </c>
      <c r="Q15" s="51"/>
      <c r="R15" s="51">
        <v>1</v>
      </c>
      <c r="S15" s="51">
        <v>956</v>
      </c>
      <c r="T15" s="51">
        <v>4444</v>
      </c>
      <c r="U15" s="51">
        <v>956</v>
      </c>
      <c r="V15" s="51">
        <v>4444</v>
      </c>
      <c r="W15" s="51">
        <v>168</v>
      </c>
      <c r="X15" s="51">
        <v>673</v>
      </c>
      <c r="Y15" s="65" t="s">
        <v>58</v>
      </c>
      <c r="Z15" s="51" t="s">
        <v>59</v>
      </c>
      <c r="AA15" s="51" t="s">
        <v>60</v>
      </c>
      <c r="AB15" s="51" t="s">
        <v>60</v>
      </c>
      <c r="AC15" s="51" t="s">
        <v>60</v>
      </c>
      <c r="AD15" s="51" t="s">
        <v>60</v>
      </c>
      <c r="AE15" s="51" t="s">
        <v>60</v>
      </c>
      <c r="AF15" s="51" t="s">
        <v>60</v>
      </c>
      <c r="AG15" s="71"/>
      <c r="AH15" s="71"/>
      <c r="AI15" s="71"/>
      <c r="AJ15" s="71"/>
      <c r="AK15" s="71"/>
      <c r="AL15" s="71"/>
      <c r="AM15" s="51"/>
    </row>
    <row r="16" ht="282" hidden="1" customHeight="1" spans="1:39">
      <c r="A16" s="51">
        <v>7</v>
      </c>
      <c r="B16" s="51" t="s">
        <v>47</v>
      </c>
      <c r="C16" s="51" t="s">
        <v>48</v>
      </c>
      <c r="D16" s="51" t="s">
        <v>61</v>
      </c>
      <c r="E16" s="51" t="s">
        <v>62</v>
      </c>
      <c r="F16" s="51" t="s">
        <v>51</v>
      </c>
      <c r="G16" s="51" t="s">
        <v>75</v>
      </c>
      <c r="H16" s="51" t="s">
        <v>90</v>
      </c>
      <c r="I16" s="51" t="s">
        <v>64</v>
      </c>
      <c r="J16" s="51">
        <v>200</v>
      </c>
      <c r="K16" s="51" t="s">
        <v>77</v>
      </c>
      <c r="L16" s="51" t="s">
        <v>91</v>
      </c>
      <c r="M16" s="51">
        <v>1800</v>
      </c>
      <c r="N16" s="51" t="s">
        <v>92</v>
      </c>
      <c r="O16" s="51" t="s">
        <v>92</v>
      </c>
      <c r="P16" s="51" t="s">
        <v>41</v>
      </c>
      <c r="Q16" s="51">
        <v>1</v>
      </c>
      <c r="R16" s="51"/>
      <c r="S16" s="51">
        <v>1033</v>
      </c>
      <c r="T16" s="51">
        <v>5069</v>
      </c>
      <c r="U16" s="51">
        <v>52</v>
      </c>
      <c r="V16" s="51">
        <v>208</v>
      </c>
      <c r="W16" s="51">
        <v>7</v>
      </c>
      <c r="X16" s="51">
        <v>25</v>
      </c>
      <c r="Y16" s="65" t="s">
        <v>58</v>
      </c>
      <c r="Z16" s="51" t="s">
        <v>59</v>
      </c>
      <c r="AA16" s="51" t="s">
        <v>60</v>
      </c>
      <c r="AB16" s="51" t="s">
        <v>60</v>
      </c>
      <c r="AC16" s="51" t="s">
        <v>60</v>
      </c>
      <c r="AD16" s="51" t="s">
        <v>60</v>
      </c>
      <c r="AE16" s="51" t="s">
        <v>60</v>
      </c>
      <c r="AF16" s="51" t="s">
        <v>60</v>
      </c>
      <c r="AG16" s="71"/>
      <c r="AH16" s="71"/>
      <c r="AI16" s="71"/>
      <c r="AJ16" s="71"/>
      <c r="AK16" s="71"/>
      <c r="AL16" s="71"/>
      <c r="AM16" s="51" t="s">
        <v>83</v>
      </c>
    </row>
    <row r="17" ht="282" hidden="1" customHeight="1" spans="1:39">
      <c r="A17" s="51">
        <v>8</v>
      </c>
      <c r="B17" s="51" t="s">
        <v>47</v>
      </c>
      <c r="C17" s="51" t="s">
        <v>48</v>
      </c>
      <c r="D17" s="51" t="s">
        <v>61</v>
      </c>
      <c r="E17" s="51" t="s">
        <v>62</v>
      </c>
      <c r="F17" s="51" t="s">
        <v>51</v>
      </c>
      <c r="G17" s="51" t="s">
        <v>52</v>
      </c>
      <c r="H17" s="51" t="s">
        <v>93</v>
      </c>
      <c r="I17" s="51" t="s">
        <v>54</v>
      </c>
      <c r="J17" s="51">
        <v>100</v>
      </c>
      <c r="K17" s="51" t="s">
        <v>77</v>
      </c>
      <c r="L17" s="51" t="s">
        <v>94</v>
      </c>
      <c r="M17" s="51">
        <v>30</v>
      </c>
      <c r="N17" s="51" t="s">
        <v>95</v>
      </c>
      <c r="O17" s="51" t="s">
        <v>95</v>
      </c>
      <c r="P17" s="51" t="s">
        <v>41</v>
      </c>
      <c r="Q17" s="51">
        <v>1</v>
      </c>
      <c r="R17" s="51"/>
      <c r="S17" s="51">
        <v>630</v>
      </c>
      <c r="T17" s="51">
        <v>3034</v>
      </c>
      <c r="U17" s="51">
        <v>21</v>
      </c>
      <c r="V17" s="51">
        <v>100</v>
      </c>
      <c r="W17" s="51">
        <v>4</v>
      </c>
      <c r="X17" s="51">
        <v>10</v>
      </c>
      <c r="Y17" s="65" t="s">
        <v>58</v>
      </c>
      <c r="Z17" s="51" t="s">
        <v>59</v>
      </c>
      <c r="AA17" s="51" t="s">
        <v>60</v>
      </c>
      <c r="AB17" s="51" t="s">
        <v>60</v>
      </c>
      <c r="AC17" s="51" t="s">
        <v>60</v>
      </c>
      <c r="AD17" s="51" t="s">
        <v>60</v>
      </c>
      <c r="AE17" s="51" t="s">
        <v>60</v>
      </c>
      <c r="AF17" s="51" t="s">
        <v>60</v>
      </c>
      <c r="AG17" s="71"/>
      <c r="AH17" s="71"/>
      <c r="AI17" s="71"/>
      <c r="AJ17" s="71"/>
      <c r="AK17" s="71"/>
      <c r="AL17" s="71"/>
      <c r="AM17" s="51"/>
    </row>
    <row r="18" ht="282" hidden="1" customHeight="1" spans="1:39">
      <c r="A18" s="51">
        <v>9</v>
      </c>
      <c r="B18" s="51" t="s">
        <v>47</v>
      </c>
      <c r="C18" s="51" t="s">
        <v>48</v>
      </c>
      <c r="D18" s="51" t="s">
        <v>49</v>
      </c>
      <c r="E18" s="51" t="s">
        <v>50</v>
      </c>
      <c r="F18" s="51" t="s">
        <v>51</v>
      </c>
      <c r="G18" s="51" t="s">
        <v>96</v>
      </c>
      <c r="H18" s="51" t="s">
        <v>97</v>
      </c>
      <c r="I18" s="51" t="s">
        <v>54</v>
      </c>
      <c r="J18" s="51">
        <v>1500</v>
      </c>
      <c r="K18" s="51" t="s">
        <v>55</v>
      </c>
      <c r="L18" s="51" t="s">
        <v>98</v>
      </c>
      <c r="M18" s="51">
        <v>2500</v>
      </c>
      <c r="N18" s="51" t="s">
        <v>79</v>
      </c>
      <c r="O18" s="51" t="s">
        <v>79</v>
      </c>
      <c r="P18" s="51" t="s">
        <v>42</v>
      </c>
      <c r="Q18" s="51"/>
      <c r="R18" s="51">
        <v>1</v>
      </c>
      <c r="S18" s="51">
        <v>630</v>
      </c>
      <c r="T18" s="51">
        <v>3034</v>
      </c>
      <c r="U18" s="51">
        <v>21</v>
      </c>
      <c r="V18" s="51">
        <v>100</v>
      </c>
      <c r="W18" s="51">
        <v>4</v>
      </c>
      <c r="X18" s="51">
        <v>10</v>
      </c>
      <c r="Y18" s="65" t="s">
        <v>58</v>
      </c>
      <c r="Z18" s="51" t="s">
        <v>59</v>
      </c>
      <c r="AA18" s="51" t="s">
        <v>60</v>
      </c>
      <c r="AB18" s="51" t="s">
        <v>60</v>
      </c>
      <c r="AC18" s="51" t="s">
        <v>60</v>
      </c>
      <c r="AD18" s="51" t="s">
        <v>60</v>
      </c>
      <c r="AE18" s="51" t="s">
        <v>60</v>
      </c>
      <c r="AF18" s="51" t="s">
        <v>60</v>
      </c>
      <c r="AG18" s="71"/>
      <c r="AH18" s="71"/>
      <c r="AI18" s="71"/>
      <c r="AJ18" s="71"/>
      <c r="AK18" s="71"/>
      <c r="AL18" s="71"/>
      <c r="AM18" s="51"/>
    </row>
    <row r="19" ht="321.95" hidden="1" customHeight="1" spans="1:39">
      <c r="A19" s="51">
        <v>10</v>
      </c>
      <c r="B19" s="51" t="s">
        <v>47</v>
      </c>
      <c r="C19" s="51" t="s">
        <v>48</v>
      </c>
      <c r="D19" s="51" t="s">
        <v>49</v>
      </c>
      <c r="E19" s="51" t="s">
        <v>50</v>
      </c>
      <c r="F19" s="51" t="s">
        <v>51</v>
      </c>
      <c r="G19" s="51" t="s">
        <v>99</v>
      </c>
      <c r="H19" s="51" t="s">
        <v>100</v>
      </c>
      <c r="I19" s="51" t="s">
        <v>54</v>
      </c>
      <c r="J19" s="51">
        <v>200</v>
      </c>
      <c r="K19" s="51" t="s">
        <v>77</v>
      </c>
      <c r="L19" s="51" t="s">
        <v>101</v>
      </c>
      <c r="M19" s="51">
        <v>200</v>
      </c>
      <c r="N19" s="51" t="s">
        <v>102</v>
      </c>
      <c r="O19" s="51" t="s">
        <v>103</v>
      </c>
      <c r="P19" s="51" t="s">
        <v>42</v>
      </c>
      <c r="Q19" s="51"/>
      <c r="R19" s="51">
        <v>1</v>
      </c>
      <c r="S19" s="51">
        <v>630</v>
      </c>
      <c r="T19" s="51">
        <v>3034</v>
      </c>
      <c r="U19" s="51">
        <v>21</v>
      </c>
      <c r="V19" s="51">
        <v>100</v>
      </c>
      <c r="W19" s="51">
        <v>4</v>
      </c>
      <c r="X19" s="51">
        <v>10</v>
      </c>
      <c r="Y19" s="65" t="s">
        <v>58</v>
      </c>
      <c r="Z19" s="51" t="s">
        <v>59</v>
      </c>
      <c r="AA19" s="51" t="s">
        <v>60</v>
      </c>
      <c r="AB19" s="51" t="s">
        <v>60</v>
      </c>
      <c r="AC19" s="51" t="s">
        <v>60</v>
      </c>
      <c r="AD19" s="51" t="s">
        <v>60</v>
      </c>
      <c r="AE19" s="51" t="s">
        <v>60</v>
      </c>
      <c r="AF19" s="51" t="s">
        <v>60</v>
      </c>
      <c r="AG19" s="71"/>
      <c r="AH19" s="71"/>
      <c r="AI19" s="71"/>
      <c r="AJ19" s="71"/>
      <c r="AK19" s="71"/>
      <c r="AL19" s="71"/>
      <c r="AM19" s="51" t="s">
        <v>83</v>
      </c>
    </row>
    <row r="20" ht="264.95" hidden="1" customHeight="1" spans="1:39">
      <c r="A20" s="51">
        <v>11</v>
      </c>
      <c r="B20" s="51" t="s">
        <v>47</v>
      </c>
      <c r="C20" s="51" t="s">
        <v>48</v>
      </c>
      <c r="D20" s="51" t="s">
        <v>68</v>
      </c>
      <c r="E20" s="51" t="s">
        <v>69</v>
      </c>
      <c r="F20" s="51" t="s">
        <v>51</v>
      </c>
      <c r="G20" s="51" t="s">
        <v>75</v>
      </c>
      <c r="H20" s="51" t="s">
        <v>104</v>
      </c>
      <c r="I20" s="51" t="s">
        <v>54</v>
      </c>
      <c r="J20" s="51">
        <v>3000</v>
      </c>
      <c r="K20" s="51" t="s">
        <v>55</v>
      </c>
      <c r="L20" s="51" t="s">
        <v>105</v>
      </c>
      <c r="M20" s="51">
        <v>500</v>
      </c>
      <c r="N20" s="51" t="s">
        <v>106</v>
      </c>
      <c r="O20" s="51" t="s">
        <v>107</v>
      </c>
      <c r="P20" s="51" t="s">
        <v>41</v>
      </c>
      <c r="Q20" s="51">
        <v>1</v>
      </c>
      <c r="R20" s="51"/>
      <c r="S20" s="51">
        <v>715</v>
      </c>
      <c r="T20" s="51">
        <v>3591</v>
      </c>
      <c r="U20" s="51">
        <v>19</v>
      </c>
      <c r="V20" s="51">
        <v>97</v>
      </c>
      <c r="W20" s="51">
        <v>7</v>
      </c>
      <c r="X20" s="51">
        <v>34</v>
      </c>
      <c r="Y20" s="65" t="s">
        <v>58</v>
      </c>
      <c r="Z20" s="51" t="s">
        <v>59</v>
      </c>
      <c r="AA20" s="51" t="s">
        <v>60</v>
      </c>
      <c r="AB20" s="51" t="s">
        <v>60</v>
      </c>
      <c r="AC20" s="51" t="s">
        <v>60</v>
      </c>
      <c r="AD20" s="51" t="s">
        <v>60</v>
      </c>
      <c r="AE20" s="51" t="s">
        <v>60</v>
      </c>
      <c r="AF20" s="51" t="s">
        <v>60</v>
      </c>
      <c r="AG20" s="71"/>
      <c r="AH20" s="71"/>
      <c r="AI20" s="71"/>
      <c r="AJ20" s="71"/>
      <c r="AK20" s="71"/>
      <c r="AL20" s="71"/>
      <c r="AM20" s="51"/>
    </row>
    <row r="21" ht="408" hidden="1" customHeight="1" spans="1:39">
      <c r="A21" s="51">
        <v>12</v>
      </c>
      <c r="B21" s="51" t="s">
        <v>47</v>
      </c>
      <c r="C21" s="51" t="s">
        <v>48</v>
      </c>
      <c r="D21" s="51" t="s">
        <v>61</v>
      </c>
      <c r="E21" s="51" t="s">
        <v>62</v>
      </c>
      <c r="F21" s="51" t="s">
        <v>108</v>
      </c>
      <c r="G21" s="51" t="s">
        <v>109</v>
      </c>
      <c r="H21" s="51" t="s">
        <v>110</v>
      </c>
      <c r="I21" s="51" t="s">
        <v>111</v>
      </c>
      <c r="J21" s="51">
        <v>200</v>
      </c>
      <c r="K21" s="51" t="s">
        <v>77</v>
      </c>
      <c r="L21" s="51" t="s">
        <v>112</v>
      </c>
      <c r="M21" s="51">
        <v>200</v>
      </c>
      <c r="N21" s="51" t="s">
        <v>113</v>
      </c>
      <c r="O21" s="51" t="s">
        <v>114</v>
      </c>
      <c r="P21" s="51" t="s">
        <v>115</v>
      </c>
      <c r="Q21" s="51"/>
      <c r="R21" s="51"/>
      <c r="S21" s="51">
        <v>120</v>
      </c>
      <c r="T21" s="51">
        <v>500</v>
      </c>
      <c r="U21" s="51">
        <v>10</v>
      </c>
      <c r="V21" s="51">
        <v>28</v>
      </c>
      <c r="W21" s="51">
        <v>0</v>
      </c>
      <c r="X21" s="51">
        <v>0</v>
      </c>
      <c r="Y21" s="51" t="s">
        <v>116</v>
      </c>
      <c r="Z21" s="51" t="s">
        <v>59</v>
      </c>
      <c r="AA21" s="51" t="s">
        <v>59</v>
      </c>
      <c r="AB21" s="51" t="s">
        <v>60</v>
      </c>
      <c r="AC21" s="51" t="s">
        <v>60</v>
      </c>
      <c r="AD21" s="51"/>
      <c r="AE21" s="51" t="s">
        <v>59</v>
      </c>
      <c r="AF21" s="51" t="s">
        <v>59</v>
      </c>
      <c r="AG21" s="71"/>
      <c r="AH21" s="71"/>
      <c r="AI21" s="71"/>
      <c r="AJ21" s="71"/>
      <c r="AK21" s="71"/>
      <c r="AL21" s="71"/>
      <c r="AM21" s="51" t="s">
        <v>117</v>
      </c>
    </row>
    <row r="22" ht="408" hidden="1" customHeight="1" spans="1:39">
      <c r="A22" s="51">
        <v>13</v>
      </c>
      <c r="B22" s="51" t="s">
        <v>47</v>
      </c>
      <c r="C22" s="51" t="s">
        <v>48</v>
      </c>
      <c r="D22" s="51" t="s">
        <v>61</v>
      </c>
      <c r="E22" s="51" t="s">
        <v>62</v>
      </c>
      <c r="F22" s="51" t="s">
        <v>108</v>
      </c>
      <c r="G22" s="51" t="s">
        <v>118</v>
      </c>
      <c r="H22" s="51" t="s">
        <v>119</v>
      </c>
      <c r="I22" s="51" t="s">
        <v>54</v>
      </c>
      <c r="J22" s="51">
        <v>200</v>
      </c>
      <c r="K22" s="51" t="s">
        <v>77</v>
      </c>
      <c r="L22" s="51" t="s">
        <v>120</v>
      </c>
      <c r="M22" s="51">
        <v>100</v>
      </c>
      <c r="N22" s="51" t="s">
        <v>121</v>
      </c>
      <c r="O22" s="51" t="s">
        <v>122</v>
      </c>
      <c r="P22" s="51" t="s">
        <v>115</v>
      </c>
      <c r="Q22" s="51"/>
      <c r="R22" s="51"/>
      <c r="S22" s="51">
        <v>50</v>
      </c>
      <c r="T22" s="51">
        <v>200</v>
      </c>
      <c r="U22" s="51">
        <v>5</v>
      </c>
      <c r="V22" s="51">
        <v>30</v>
      </c>
      <c r="W22" s="51">
        <v>0</v>
      </c>
      <c r="X22" s="51">
        <v>0</v>
      </c>
      <c r="Y22" s="51" t="s">
        <v>116</v>
      </c>
      <c r="Z22" s="51" t="s">
        <v>59</v>
      </c>
      <c r="AA22" s="51" t="s">
        <v>59</v>
      </c>
      <c r="AB22" s="51" t="s">
        <v>60</v>
      </c>
      <c r="AC22" s="51" t="s">
        <v>60</v>
      </c>
      <c r="AD22" s="51"/>
      <c r="AE22" s="51" t="s">
        <v>59</v>
      </c>
      <c r="AF22" s="51" t="s">
        <v>59</v>
      </c>
      <c r="AG22" s="71"/>
      <c r="AH22" s="71"/>
      <c r="AI22" s="71"/>
      <c r="AJ22" s="71"/>
      <c r="AK22" s="71"/>
      <c r="AL22" s="71"/>
      <c r="AM22" s="51" t="s">
        <v>117</v>
      </c>
    </row>
    <row r="23" ht="408.95" hidden="1" customHeight="1" spans="1:39">
      <c r="A23" s="51">
        <v>14</v>
      </c>
      <c r="B23" s="51" t="s">
        <v>47</v>
      </c>
      <c r="C23" s="51" t="s">
        <v>48</v>
      </c>
      <c r="D23" s="51" t="s">
        <v>61</v>
      </c>
      <c r="E23" s="51" t="s">
        <v>62</v>
      </c>
      <c r="F23" s="51" t="s">
        <v>108</v>
      </c>
      <c r="G23" s="51" t="s">
        <v>123</v>
      </c>
      <c r="H23" s="51" t="s">
        <v>124</v>
      </c>
      <c r="I23" s="51" t="s">
        <v>54</v>
      </c>
      <c r="J23" s="51">
        <v>200</v>
      </c>
      <c r="K23" s="51" t="s">
        <v>77</v>
      </c>
      <c r="L23" s="51" t="s">
        <v>125</v>
      </c>
      <c r="M23" s="51">
        <v>100</v>
      </c>
      <c r="N23" s="51" t="s">
        <v>126</v>
      </c>
      <c r="O23" s="51" t="s">
        <v>127</v>
      </c>
      <c r="P23" s="51" t="s">
        <v>115</v>
      </c>
      <c r="Q23" s="51"/>
      <c r="R23" s="51"/>
      <c r="S23" s="51">
        <v>45</v>
      </c>
      <c r="T23" s="51">
        <v>180</v>
      </c>
      <c r="U23" s="51">
        <v>4</v>
      </c>
      <c r="V23" s="51">
        <v>26</v>
      </c>
      <c r="W23" s="51">
        <v>0</v>
      </c>
      <c r="X23" s="51">
        <v>0</v>
      </c>
      <c r="Y23" s="51" t="s">
        <v>116</v>
      </c>
      <c r="Z23" s="51" t="s">
        <v>59</v>
      </c>
      <c r="AA23" s="51" t="s">
        <v>59</v>
      </c>
      <c r="AB23" s="51" t="s">
        <v>60</v>
      </c>
      <c r="AC23" s="51" t="s">
        <v>60</v>
      </c>
      <c r="AD23" s="51"/>
      <c r="AE23" s="51" t="s">
        <v>59</v>
      </c>
      <c r="AF23" s="51" t="s">
        <v>59</v>
      </c>
      <c r="AG23" s="71"/>
      <c r="AH23" s="71"/>
      <c r="AI23" s="71"/>
      <c r="AJ23" s="71"/>
      <c r="AK23" s="71"/>
      <c r="AL23" s="71"/>
      <c r="AM23" s="51"/>
    </row>
    <row r="24" ht="408.95" hidden="1" customHeight="1" spans="1:39">
      <c r="A24" s="51">
        <v>15</v>
      </c>
      <c r="B24" s="51" t="s">
        <v>47</v>
      </c>
      <c r="C24" s="51" t="s">
        <v>48</v>
      </c>
      <c r="D24" s="51" t="s">
        <v>61</v>
      </c>
      <c r="E24" s="51" t="s">
        <v>62</v>
      </c>
      <c r="F24" s="51" t="s">
        <v>108</v>
      </c>
      <c r="G24" s="51" t="s">
        <v>128</v>
      </c>
      <c r="H24" s="51" t="s">
        <v>129</v>
      </c>
      <c r="I24" s="51" t="s">
        <v>54</v>
      </c>
      <c r="J24" s="51">
        <v>3000</v>
      </c>
      <c r="K24" s="51" t="s">
        <v>55</v>
      </c>
      <c r="L24" s="51" t="s">
        <v>130</v>
      </c>
      <c r="M24" s="51">
        <v>400</v>
      </c>
      <c r="N24" s="51" t="s">
        <v>131</v>
      </c>
      <c r="O24" s="51" t="s">
        <v>132</v>
      </c>
      <c r="P24" s="51" t="s">
        <v>133</v>
      </c>
      <c r="Q24" s="51">
        <v>1</v>
      </c>
      <c r="R24" s="51">
        <v>2</v>
      </c>
      <c r="S24" s="51">
        <v>20</v>
      </c>
      <c r="T24" s="51">
        <v>150</v>
      </c>
      <c r="U24" s="51">
        <v>4</v>
      </c>
      <c r="V24" s="51">
        <v>25</v>
      </c>
      <c r="W24" s="51">
        <v>0</v>
      </c>
      <c r="X24" s="51">
        <v>0</v>
      </c>
      <c r="Y24" s="51" t="s">
        <v>134</v>
      </c>
      <c r="Z24" s="51" t="s">
        <v>59</v>
      </c>
      <c r="AA24" s="51" t="s">
        <v>60</v>
      </c>
      <c r="AB24" s="51" t="s">
        <v>60</v>
      </c>
      <c r="AC24" s="51" t="s">
        <v>60</v>
      </c>
      <c r="AD24" s="51" t="s">
        <v>60</v>
      </c>
      <c r="AE24" s="51" t="s">
        <v>60</v>
      </c>
      <c r="AF24" s="51" t="s">
        <v>59</v>
      </c>
      <c r="AG24" s="71"/>
      <c r="AH24" s="71"/>
      <c r="AI24" s="71"/>
      <c r="AJ24" s="71"/>
      <c r="AK24" s="71"/>
      <c r="AL24" s="71"/>
      <c r="AM24" s="51" t="s">
        <v>135</v>
      </c>
    </row>
    <row r="25" ht="408.95" hidden="1" customHeight="1" spans="1:39">
      <c r="A25" s="52">
        <v>16</v>
      </c>
      <c r="B25" s="51" t="s">
        <v>47</v>
      </c>
      <c r="C25" s="51" t="s">
        <v>48</v>
      </c>
      <c r="D25" s="51" t="s">
        <v>68</v>
      </c>
      <c r="E25" s="51" t="s">
        <v>69</v>
      </c>
      <c r="F25" s="51" t="s">
        <v>108</v>
      </c>
      <c r="G25" s="51" t="s">
        <v>123</v>
      </c>
      <c r="H25" s="51" t="s">
        <v>136</v>
      </c>
      <c r="I25" s="51" t="s">
        <v>54</v>
      </c>
      <c r="J25" s="51">
        <v>3000</v>
      </c>
      <c r="K25" s="51" t="s">
        <v>55</v>
      </c>
      <c r="L25" s="60" t="s">
        <v>137</v>
      </c>
      <c r="M25" s="51">
        <v>200</v>
      </c>
      <c r="N25" s="60" t="s">
        <v>138</v>
      </c>
      <c r="O25" s="60" t="s">
        <v>139</v>
      </c>
      <c r="P25" s="51" t="s">
        <v>42</v>
      </c>
      <c r="Q25" s="51"/>
      <c r="R25" s="51">
        <v>1</v>
      </c>
      <c r="S25" s="51">
        <v>30</v>
      </c>
      <c r="T25" s="51">
        <v>200</v>
      </c>
      <c r="U25" s="51">
        <v>10</v>
      </c>
      <c r="V25" s="51">
        <v>35</v>
      </c>
      <c r="W25" s="51">
        <v>0</v>
      </c>
      <c r="X25" s="51">
        <v>0</v>
      </c>
      <c r="Y25" s="51" t="s">
        <v>134</v>
      </c>
      <c r="Z25" s="51" t="s">
        <v>59</v>
      </c>
      <c r="AA25" s="51" t="s">
        <v>60</v>
      </c>
      <c r="AB25" s="51" t="s">
        <v>60</v>
      </c>
      <c r="AC25" s="51" t="s">
        <v>60</v>
      </c>
      <c r="AD25" s="51" t="s">
        <v>60</v>
      </c>
      <c r="AE25" s="51" t="s">
        <v>60</v>
      </c>
      <c r="AF25" s="51" t="s">
        <v>59</v>
      </c>
      <c r="AG25" s="71"/>
      <c r="AH25" s="71"/>
      <c r="AI25" s="71"/>
      <c r="AJ25" s="71"/>
      <c r="AK25" s="71"/>
      <c r="AL25" s="71"/>
      <c r="AM25" s="51" t="s">
        <v>135</v>
      </c>
    </row>
    <row r="26" s="33" customFormat="1" ht="321.95" hidden="1" customHeight="1" spans="1:39">
      <c r="A26" s="51">
        <v>17</v>
      </c>
      <c r="B26" s="51" t="s">
        <v>47</v>
      </c>
      <c r="C26" s="51" t="s">
        <v>48</v>
      </c>
      <c r="D26" s="51" t="s">
        <v>61</v>
      </c>
      <c r="E26" s="51" t="s">
        <v>62</v>
      </c>
      <c r="F26" s="51" t="s">
        <v>108</v>
      </c>
      <c r="G26" s="51" t="s">
        <v>140</v>
      </c>
      <c r="H26" s="51" t="s">
        <v>141</v>
      </c>
      <c r="I26" s="60" t="s">
        <v>54</v>
      </c>
      <c r="J26" s="51">
        <v>400</v>
      </c>
      <c r="K26" s="51" t="s">
        <v>77</v>
      </c>
      <c r="L26" s="60" t="s">
        <v>142</v>
      </c>
      <c r="M26" s="51">
        <v>40</v>
      </c>
      <c r="N26" s="60" t="s">
        <v>143</v>
      </c>
      <c r="O26" s="60" t="s">
        <v>144</v>
      </c>
      <c r="P26" s="51" t="s">
        <v>133</v>
      </c>
      <c r="Q26" s="51">
        <v>1</v>
      </c>
      <c r="R26" s="51">
        <v>1</v>
      </c>
      <c r="S26" s="51">
        <v>150</v>
      </c>
      <c r="T26" s="51">
        <v>600</v>
      </c>
      <c r="U26" s="51">
        <v>16</v>
      </c>
      <c r="V26" s="51">
        <v>64</v>
      </c>
      <c r="W26" s="51">
        <v>0</v>
      </c>
      <c r="X26" s="51">
        <v>0</v>
      </c>
      <c r="Y26" s="51" t="s">
        <v>134</v>
      </c>
      <c r="Z26" s="51" t="s">
        <v>59</v>
      </c>
      <c r="AA26" s="51" t="s">
        <v>60</v>
      </c>
      <c r="AB26" s="51" t="s">
        <v>60</v>
      </c>
      <c r="AC26" s="51" t="s">
        <v>60</v>
      </c>
      <c r="AD26" s="51" t="s">
        <v>60</v>
      </c>
      <c r="AE26" s="51" t="s">
        <v>60</v>
      </c>
      <c r="AF26" s="51" t="s">
        <v>59</v>
      </c>
      <c r="AG26" s="71"/>
      <c r="AH26" s="71"/>
      <c r="AI26" s="71"/>
      <c r="AJ26" s="71"/>
      <c r="AK26" s="71"/>
      <c r="AL26" s="71"/>
      <c r="AM26" s="51"/>
    </row>
    <row r="27" s="33" customFormat="1" ht="321.95" hidden="1" customHeight="1" spans="1:39">
      <c r="A27" s="51">
        <v>18</v>
      </c>
      <c r="B27" s="51" t="s">
        <v>47</v>
      </c>
      <c r="C27" s="51" t="s">
        <v>48</v>
      </c>
      <c r="D27" s="51" t="s">
        <v>61</v>
      </c>
      <c r="E27" s="51" t="s">
        <v>62</v>
      </c>
      <c r="F27" s="51" t="s">
        <v>108</v>
      </c>
      <c r="G27" s="51" t="s">
        <v>145</v>
      </c>
      <c r="H27" s="51" t="s">
        <v>146</v>
      </c>
      <c r="I27" s="51" t="s">
        <v>54</v>
      </c>
      <c r="J27" s="51">
        <v>100</v>
      </c>
      <c r="K27" s="51" t="s">
        <v>77</v>
      </c>
      <c r="L27" s="51" t="s">
        <v>147</v>
      </c>
      <c r="M27" s="51">
        <v>60</v>
      </c>
      <c r="N27" s="51" t="s">
        <v>148</v>
      </c>
      <c r="O27" s="60" t="s">
        <v>149</v>
      </c>
      <c r="P27" s="51" t="s">
        <v>42</v>
      </c>
      <c r="Q27" s="51"/>
      <c r="R27" s="51">
        <v>1</v>
      </c>
      <c r="S27" s="51">
        <v>716</v>
      </c>
      <c r="T27" s="51">
        <v>3000</v>
      </c>
      <c r="U27" s="51">
        <v>2</v>
      </c>
      <c r="V27" s="51">
        <v>6</v>
      </c>
      <c r="W27" s="51">
        <v>0</v>
      </c>
      <c r="X27" s="51">
        <v>0</v>
      </c>
      <c r="Y27" s="51" t="s">
        <v>134</v>
      </c>
      <c r="Z27" s="51" t="s">
        <v>59</v>
      </c>
      <c r="AA27" s="51" t="s">
        <v>60</v>
      </c>
      <c r="AB27" s="51" t="s">
        <v>60</v>
      </c>
      <c r="AC27" s="51" t="s">
        <v>60</v>
      </c>
      <c r="AD27" s="51" t="s">
        <v>60</v>
      </c>
      <c r="AE27" s="51" t="s">
        <v>60</v>
      </c>
      <c r="AF27" s="51" t="s">
        <v>59</v>
      </c>
      <c r="AG27" s="71"/>
      <c r="AH27" s="71"/>
      <c r="AI27" s="71"/>
      <c r="AJ27" s="71"/>
      <c r="AK27" s="71"/>
      <c r="AL27" s="71"/>
      <c r="AM27" s="51"/>
    </row>
    <row r="28" ht="366.95" hidden="1" customHeight="1" spans="1:39">
      <c r="A28" s="51">
        <v>19</v>
      </c>
      <c r="B28" s="51" t="s">
        <v>47</v>
      </c>
      <c r="C28" s="51" t="s">
        <v>48</v>
      </c>
      <c r="D28" s="51" t="s">
        <v>150</v>
      </c>
      <c r="E28" s="51" t="s">
        <v>150</v>
      </c>
      <c r="F28" s="51" t="s">
        <v>151</v>
      </c>
      <c r="G28" s="51" t="s">
        <v>152</v>
      </c>
      <c r="H28" s="51" t="s">
        <v>153</v>
      </c>
      <c r="I28" s="51" t="s">
        <v>54</v>
      </c>
      <c r="J28" s="51">
        <v>1</v>
      </c>
      <c r="K28" s="51" t="s">
        <v>77</v>
      </c>
      <c r="L28" s="51" t="s">
        <v>154</v>
      </c>
      <c r="M28" s="51">
        <v>250</v>
      </c>
      <c r="N28" s="51" t="s">
        <v>155</v>
      </c>
      <c r="O28" s="51" t="s">
        <v>156</v>
      </c>
      <c r="P28" s="51" t="s">
        <v>41</v>
      </c>
      <c r="Q28" s="51"/>
      <c r="R28" s="51"/>
      <c r="S28" s="51">
        <v>60</v>
      </c>
      <c r="T28" s="51">
        <v>120</v>
      </c>
      <c r="U28" s="51">
        <v>10</v>
      </c>
      <c r="V28" s="51">
        <v>25</v>
      </c>
      <c r="W28" s="51">
        <v>0</v>
      </c>
      <c r="X28" s="51">
        <v>0</v>
      </c>
      <c r="Y28" s="65" t="s">
        <v>157</v>
      </c>
      <c r="Z28" s="51" t="s">
        <v>59</v>
      </c>
      <c r="AA28" s="51" t="s">
        <v>59</v>
      </c>
      <c r="AB28" s="51" t="s">
        <v>59</v>
      </c>
      <c r="AC28" s="51" t="s">
        <v>59</v>
      </c>
      <c r="AD28" s="51"/>
      <c r="AE28" s="51"/>
      <c r="AF28" s="51" t="s">
        <v>59</v>
      </c>
      <c r="AG28" s="71"/>
      <c r="AH28" s="71"/>
      <c r="AI28" s="71"/>
      <c r="AJ28" s="71"/>
      <c r="AK28" s="71"/>
      <c r="AL28" s="71"/>
      <c r="AM28" s="51"/>
    </row>
    <row r="29" s="34" customFormat="1" ht="402" hidden="1" customHeight="1" spans="1:39">
      <c r="A29" s="51">
        <v>20</v>
      </c>
      <c r="B29" s="51" t="s">
        <v>47</v>
      </c>
      <c r="C29" s="51" t="s">
        <v>48</v>
      </c>
      <c r="D29" s="51" t="s">
        <v>61</v>
      </c>
      <c r="E29" s="51" t="s">
        <v>62</v>
      </c>
      <c r="F29" s="51" t="s">
        <v>151</v>
      </c>
      <c r="G29" s="51" t="s">
        <v>158</v>
      </c>
      <c r="H29" s="51" t="s">
        <v>159</v>
      </c>
      <c r="I29" s="51" t="s">
        <v>54</v>
      </c>
      <c r="J29" s="51">
        <v>1000</v>
      </c>
      <c r="K29" s="51" t="s">
        <v>77</v>
      </c>
      <c r="L29" s="51" t="s">
        <v>160</v>
      </c>
      <c r="M29" s="51">
        <v>1500</v>
      </c>
      <c r="N29" s="51" t="s">
        <v>161</v>
      </c>
      <c r="O29" s="51" t="s">
        <v>161</v>
      </c>
      <c r="P29" s="51" t="s">
        <v>42</v>
      </c>
      <c r="Q29" s="56"/>
      <c r="R29" s="56"/>
      <c r="S29" s="51">
        <v>300</v>
      </c>
      <c r="T29" s="51">
        <v>528</v>
      </c>
      <c r="U29" s="51">
        <v>115</v>
      </c>
      <c r="V29" s="51">
        <v>208</v>
      </c>
      <c r="W29" s="51">
        <v>3</v>
      </c>
      <c r="X29" s="51">
        <v>6</v>
      </c>
      <c r="Y29" s="51">
        <v>95</v>
      </c>
      <c r="Z29" s="51" t="s">
        <v>59</v>
      </c>
      <c r="AA29" s="51" t="s">
        <v>59</v>
      </c>
      <c r="AB29" s="51" t="s">
        <v>59</v>
      </c>
      <c r="AC29" s="51" t="s">
        <v>59</v>
      </c>
      <c r="AD29" s="51" t="s">
        <v>60</v>
      </c>
      <c r="AE29" s="51" t="s">
        <v>59</v>
      </c>
      <c r="AF29" s="51" t="s">
        <v>59</v>
      </c>
      <c r="AG29" s="72"/>
      <c r="AH29" s="71"/>
      <c r="AI29" s="72"/>
      <c r="AJ29" s="71"/>
      <c r="AK29" s="71"/>
      <c r="AL29" s="72"/>
      <c r="AM29" s="51"/>
    </row>
    <row r="30" s="34" customFormat="1" ht="402" hidden="1" customHeight="1" spans="1:39">
      <c r="A30" s="51"/>
      <c r="B30" s="51"/>
      <c r="C30" s="51"/>
      <c r="D30" s="51"/>
      <c r="E30" s="51"/>
      <c r="F30" s="51"/>
      <c r="G30" s="51"/>
      <c r="H30" s="51"/>
      <c r="I30" s="51"/>
      <c r="J30" s="51"/>
      <c r="K30" s="51"/>
      <c r="L30" s="51"/>
      <c r="M30" s="51"/>
      <c r="N30" s="51"/>
      <c r="O30" s="51"/>
      <c r="P30" s="51"/>
      <c r="Q30" s="57"/>
      <c r="R30" s="57"/>
      <c r="S30" s="51"/>
      <c r="T30" s="51"/>
      <c r="U30" s="51"/>
      <c r="V30" s="51"/>
      <c r="W30" s="51"/>
      <c r="X30" s="51"/>
      <c r="Y30" s="51"/>
      <c r="Z30" s="51"/>
      <c r="AA30" s="51"/>
      <c r="AB30" s="51"/>
      <c r="AC30" s="51"/>
      <c r="AD30" s="51"/>
      <c r="AE30" s="51"/>
      <c r="AF30" s="51"/>
      <c r="AG30" s="73"/>
      <c r="AH30" s="71"/>
      <c r="AI30" s="73"/>
      <c r="AJ30" s="71"/>
      <c r="AK30" s="71"/>
      <c r="AL30" s="73"/>
      <c r="AM30" s="51"/>
    </row>
    <row r="31" s="34" customFormat="1" ht="327" hidden="1" customHeight="1" spans="1:39">
      <c r="A31" s="51">
        <v>21</v>
      </c>
      <c r="B31" s="51" t="s">
        <v>47</v>
      </c>
      <c r="C31" s="51" t="s">
        <v>48</v>
      </c>
      <c r="D31" s="51" t="s">
        <v>61</v>
      </c>
      <c r="E31" s="51" t="s">
        <v>62</v>
      </c>
      <c r="F31" s="51" t="s">
        <v>151</v>
      </c>
      <c r="G31" s="51" t="s">
        <v>158</v>
      </c>
      <c r="H31" s="51" t="s">
        <v>162</v>
      </c>
      <c r="I31" s="51" t="s">
        <v>54</v>
      </c>
      <c r="J31" s="51">
        <v>800</v>
      </c>
      <c r="K31" s="51" t="s">
        <v>77</v>
      </c>
      <c r="L31" s="51" t="s">
        <v>163</v>
      </c>
      <c r="M31" s="51">
        <v>500</v>
      </c>
      <c r="N31" s="51" t="s">
        <v>164</v>
      </c>
      <c r="O31" s="51" t="s">
        <v>165</v>
      </c>
      <c r="P31" s="51" t="s">
        <v>42</v>
      </c>
      <c r="Q31" s="56"/>
      <c r="R31" s="56"/>
      <c r="S31" s="51">
        <v>300</v>
      </c>
      <c r="T31" s="51">
        <v>528</v>
      </c>
      <c r="U31" s="51">
        <v>115</v>
      </c>
      <c r="V31" s="51">
        <v>208</v>
      </c>
      <c r="W31" s="51">
        <v>3</v>
      </c>
      <c r="X31" s="51">
        <v>6</v>
      </c>
      <c r="Y31" s="51">
        <v>95</v>
      </c>
      <c r="Z31" s="51" t="s">
        <v>59</v>
      </c>
      <c r="AA31" s="51" t="s">
        <v>59</v>
      </c>
      <c r="AB31" s="51" t="s">
        <v>59</v>
      </c>
      <c r="AC31" s="51" t="s">
        <v>59</v>
      </c>
      <c r="AD31" s="51" t="s">
        <v>60</v>
      </c>
      <c r="AE31" s="51" t="s">
        <v>59</v>
      </c>
      <c r="AF31" s="51" t="s">
        <v>59</v>
      </c>
      <c r="AG31" s="72"/>
      <c r="AH31" s="71"/>
      <c r="AI31" s="72"/>
      <c r="AJ31" s="71"/>
      <c r="AK31" s="71"/>
      <c r="AL31" s="72"/>
      <c r="AM31" s="51"/>
    </row>
    <row r="32" s="35" customFormat="1" ht="327" hidden="1" customHeight="1" spans="1:39">
      <c r="A32" s="53"/>
      <c r="B32" s="53"/>
      <c r="C32" s="53"/>
      <c r="D32" s="53"/>
      <c r="E32" s="53"/>
      <c r="F32" s="53"/>
      <c r="G32" s="53"/>
      <c r="H32" s="53"/>
      <c r="I32" s="53"/>
      <c r="J32" s="53"/>
      <c r="K32" s="53"/>
      <c r="L32" s="53"/>
      <c r="M32" s="53"/>
      <c r="N32" s="53"/>
      <c r="O32" s="53"/>
      <c r="P32" s="53"/>
      <c r="Q32" s="57"/>
      <c r="R32" s="57"/>
      <c r="S32" s="53"/>
      <c r="T32" s="53"/>
      <c r="U32" s="53"/>
      <c r="V32" s="53"/>
      <c r="W32" s="53"/>
      <c r="X32" s="53"/>
      <c r="Y32" s="53"/>
      <c r="Z32" s="53"/>
      <c r="AA32" s="53"/>
      <c r="AB32" s="53"/>
      <c r="AC32" s="53"/>
      <c r="AD32" s="53"/>
      <c r="AE32" s="53"/>
      <c r="AF32" s="53"/>
      <c r="AG32" s="73"/>
      <c r="AH32" s="74"/>
      <c r="AI32" s="73"/>
      <c r="AJ32" s="74"/>
      <c r="AK32" s="71"/>
      <c r="AL32" s="73"/>
      <c r="AM32" s="53"/>
    </row>
    <row r="33" ht="366.95" hidden="1" customHeight="1" spans="1:39">
      <c r="A33" s="51">
        <v>22</v>
      </c>
      <c r="B33" s="51" t="s">
        <v>47</v>
      </c>
      <c r="C33" s="51" t="s">
        <v>48</v>
      </c>
      <c r="D33" s="51" t="s">
        <v>61</v>
      </c>
      <c r="E33" s="51" t="s">
        <v>166</v>
      </c>
      <c r="F33" s="54" t="s">
        <v>167</v>
      </c>
      <c r="G33" s="54" t="s">
        <v>168</v>
      </c>
      <c r="H33" s="51" t="s">
        <v>169</v>
      </c>
      <c r="I33" s="54" t="s">
        <v>64</v>
      </c>
      <c r="J33" s="54">
        <v>50</v>
      </c>
      <c r="K33" s="54" t="s">
        <v>170</v>
      </c>
      <c r="L33" s="51" t="s">
        <v>171</v>
      </c>
      <c r="M33" s="54">
        <v>100</v>
      </c>
      <c r="N33" s="51" t="s">
        <v>172</v>
      </c>
      <c r="O33" s="51" t="s">
        <v>173</v>
      </c>
      <c r="P33" s="51" t="s">
        <v>89</v>
      </c>
      <c r="Q33" s="54">
        <v>0</v>
      </c>
      <c r="R33" s="54">
        <v>1</v>
      </c>
      <c r="S33" s="54">
        <v>1032</v>
      </c>
      <c r="T33" s="54">
        <v>4358</v>
      </c>
      <c r="U33" s="54">
        <v>22</v>
      </c>
      <c r="V33" s="54">
        <v>97</v>
      </c>
      <c r="W33" s="54">
        <v>6</v>
      </c>
      <c r="X33" s="54">
        <v>20</v>
      </c>
      <c r="Y33" s="65" t="s">
        <v>174</v>
      </c>
      <c r="Z33" s="54" t="s">
        <v>59</v>
      </c>
      <c r="AA33" s="54" t="s">
        <v>60</v>
      </c>
      <c r="AB33" s="54" t="s">
        <v>59</v>
      </c>
      <c r="AC33" s="54" t="s">
        <v>60</v>
      </c>
      <c r="AD33" s="54" t="s">
        <v>60</v>
      </c>
      <c r="AE33" s="54" t="s">
        <v>59</v>
      </c>
      <c r="AF33" s="54" t="s">
        <v>59</v>
      </c>
      <c r="AG33" s="75"/>
      <c r="AH33" s="75"/>
      <c r="AI33" s="75"/>
      <c r="AJ33" s="71"/>
      <c r="AK33" s="71"/>
      <c r="AL33" s="71"/>
      <c r="AM33" s="51" t="s">
        <v>83</v>
      </c>
    </row>
    <row r="34" ht="270" hidden="1" customHeight="1" spans="1:39">
      <c r="A34" s="51">
        <v>23</v>
      </c>
      <c r="B34" s="51" t="s">
        <v>47</v>
      </c>
      <c r="C34" s="51" t="s">
        <v>48</v>
      </c>
      <c r="D34" s="51" t="s">
        <v>68</v>
      </c>
      <c r="E34" s="51" t="s">
        <v>175</v>
      </c>
      <c r="F34" s="51" t="s">
        <v>167</v>
      </c>
      <c r="G34" s="51" t="s">
        <v>176</v>
      </c>
      <c r="H34" s="51" t="s">
        <v>177</v>
      </c>
      <c r="I34" s="51" t="s">
        <v>64</v>
      </c>
      <c r="J34" s="51">
        <v>1</v>
      </c>
      <c r="K34" s="51" t="s">
        <v>170</v>
      </c>
      <c r="L34" s="51" t="s">
        <v>178</v>
      </c>
      <c r="M34" s="51">
        <v>180</v>
      </c>
      <c r="N34" s="51" t="s">
        <v>179</v>
      </c>
      <c r="O34" s="51" t="s">
        <v>180</v>
      </c>
      <c r="P34" s="51" t="s">
        <v>42</v>
      </c>
      <c r="Q34" s="51">
        <v>0</v>
      </c>
      <c r="R34" s="51">
        <v>1</v>
      </c>
      <c r="S34" s="51">
        <v>1675</v>
      </c>
      <c r="T34" s="51">
        <v>7430</v>
      </c>
      <c r="U34" s="51">
        <v>35</v>
      </c>
      <c r="V34" s="51">
        <v>139</v>
      </c>
      <c r="W34" s="51">
        <v>9</v>
      </c>
      <c r="X34" s="51">
        <v>41</v>
      </c>
      <c r="Y34" s="51" t="s">
        <v>58</v>
      </c>
      <c r="Z34" s="51" t="s">
        <v>59</v>
      </c>
      <c r="AA34" s="51" t="s">
        <v>60</v>
      </c>
      <c r="AB34" s="51" t="s">
        <v>59</v>
      </c>
      <c r="AC34" s="51" t="s">
        <v>60</v>
      </c>
      <c r="AD34" s="51" t="s">
        <v>60</v>
      </c>
      <c r="AE34" s="51" t="s">
        <v>59</v>
      </c>
      <c r="AF34" s="51" t="s">
        <v>59</v>
      </c>
      <c r="AG34" s="72"/>
      <c r="AH34" s="71"/>
      <c r="AI34" s="72"/>
      <c r="AJ34" s="71"/>
      <c r="AK34" s="71"/>
      <c r="AL34" s="72"/>
      <c r="AM34" s="51"/>
    </row>
    <row r="35" ht="270" hidden="1" customHeight="1" spans="1:39">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73"/>
      <c r="AH35" s="71"/>
      <c r="AI35" s="73"/>
      <c r="AJ35" s="71"/>
      <c r="AK35" s="71"/>
      <c r="AL35" s="73"/>
      <c r="AM35" s="51"/>
    </row>
    <row r="36" ht="375" customHeight="1" spans="1:39">
      <c r="A36" s="51">
        <v>24</v>
      </c>
      <c r="B36" s="51" t="s">
        <v>47</v>
      </c>
      <c r="C36" s="51" t="s">
        <v>48</v>
      </c>
      <c r="D36" s="51" t="s">
        <v>68</v>
      </c>
      <c r="E36" s="51" t="s">
        <v>175</v>
      </c>
      <c r="F36" s="51" t="s">
        <v>181</v>
      </c>
      <c r="G36" s="51" t="s">
        <v>182</v>
      </c>
      <c r="H36" s="51" t="s">
        <v>183</v>
      </c>
      <c r="I36" s="51" t="s">
        <v>54</v>
      </c>
      <c r="J36" s="51">
        <v>7</v>
      </c>
      <c r="K36" s="51" t="s">
        <v>184</v>
      </c>
      <c r="L36" s="51" t="s">
        <v>185</v>
      </c>
      <c r="M36" s="51">
        <v>350</v>
      </c>
      <c r="N36" s="51" t="s">
        <v>186</v>
      </c>
      <c r="O36" s="51" t="s">
        <v>187</v>
      </c>
      <c r="P36" s="51" t="s">
        <v>41</v>
      </c>
      <c r="Q36" s="51">
        <v>1</v>
      </c>
      <c r="R36" s="51"/>
      <c r="S36" s="51">
        <v>1122</v>
      </c>
      <c r="T36" s="51">
        <v>5982</v>
      </c>
      <c r="U36" s="51">
        <v>94</v>
      </c>
      <c r="V36" s="51">
        <v>469</v>
      </c>
      <c r="W36" s="51">
        <v>19</v>
      </c>
      <c r="X36" s="51">
        <v>64</v>
      </c>
      <c r="Y36" s="65" t="s">
        <v>188</v>
      </c>
      <c r="Z36" s="51" t="s">
        <v>59</v>
      </c>
      <c r="AA36" s="51" t="s">
        <v>60</v>
      </c>
      <c r="AB36" s="51" t="s">
        <v>59</v>
      </c>
      <c r="AC36" s="51" t="s">
        <v>60</v>
      </c>
      <c r="AD36" s="51" t="s">
        <v>60</v>
      </c>
      <c r="AE36" s="51" t="s">
        <v>59</v>
      </c>
      <c r="AF36" s="51" t="s">
        <v>59</v>
      </c>
      <c r="AG36" s="51" t="s">
        <v>59</v>
      </c>
      <c r="AH36" s="51" t="s">
        <v>60</v>
      </c>
      <c r="AI36" s="51" t="s">
        <v>59</v>
      </c>
      <c r="AJ36" s="51" t="s">
        <v>189</v>
      </c>
      <c r="AK36" s="51"/>
      <c r="AL36" s="51">
        <v>350</v>
      </c>
      <c r="AM36" s="51" t="s">
        <v>83</v>
      </c>
    </row>
    <row r="37" ht="375" customHeight="1" spans="1:39">
      <c r="A37" s="51">
        <v>25</v>
      </c>
      <c r="B37" s="51" t="s">
        <v>47</v>
      </c>
      <c r="C37" s="51" t="s">
        <v>48</v>
      </c>
      <c r="D37" s="51" t="s">
        <v>68</v>
      </c>
      <c r="E37" s="51" t="s">
        <v>175</v>
      </c>
      <c r="F37" s="51" t="s">
        <v>181</v>
      </c>
      <c r="G37" s="51" t="s">
        <v>190</v>
      </c>
      <c r="H37" s="51" t="s">
        <v>191</v>
      </c>
      <c r="I37" s="51" t="s">
        <v>54</v>
      </c>
      <c r="J37" s="51">
        <v>400</v>
      </c>
      <c r="K37" s="51" t="s">
        <v>192</v>
      </c>
      <c r="L37" s="51" t="s">
        <v>193</v>
      </c>
      <c r="M37" s="51">
        <v>250</v>
      </c>
      <c r="N37" s="51" t="s">
        <v>194</v>
      </c>
      <c r="O37" s="51" t="s">
        <v>187</v>
      </c>
      <c r="P37" s="51" t="s">
        <v>42</v>
      </c>
      <c r="Q37" s="51"/>
      <c r="R37" s="51">
        <v>1</v>
      </c>
      <c r="S37" s="51">
        <v>1754</v>
      </c>
      <c r="T37" s="51">
        <v>10765</v>
      </c>
      <c r="U37" s="51">
        <v>52</v>
      </c>
      <c r="V37" s="51">
        <v>290</v>
      </c>
      <c r="W37" s="51">
        <v>16</v>
      </c>
      <c r="X37" s="51">
        <v>76</v>
      </c>
      <c r="Y37" s="65" t="s">
        <v>188</v>
      </c>
      <c r="Z37" s="51" t="s">
        <v>59</v>
      </c>
      <c r="AA37" s="51" t="s">
        <v>60</v>
      </c>
      <c r="AB37" s="51" t="s">
        <v>59</v>
      </c>
      <c r="AC37" s="51" t="s">
        <v>60</v>
      </c>
      <c r="AD37" s="51" t="s">
        <v>60</v>
      </c>
      <c r="AE37" s="51" t="s">
        <v>59</v>
      </c>
      <c r="AF37" s="51" t="s">
        <v>59</v>
      </c>
      <c r="AG37" s="51" t="s">
        <v>59</v>
      </c>
      <c r="AH37" s="51" t="s">
        <v>60</v>
      </c>
      <c r="AI37" s="51" t="s">
        <v>59</v>
      </c>
      <c r="AJ37" s="51" t="s">
        <v>189</v>
      </c>
      <c r="AK37" s="51"/>
      <c r="AL37" s="51">
        <v>250</v>
      </c>
      <c r="AM37" s="51"/>
    </row>
    <row r="38" ht="375" hidden="1" customHeight="1" spans="1:39">
      <c r="A38" s="51">
        <v>28</v>
      </c>
      <c r="B38" s="55" t="s">
        <v>47</v>
      </c>
      <c r="C38" s="55" t="s">
        <v>48</v>
      </c>
      <c r="D38" s="55" t="s">
        <v>150</v>
      </c>
      <c r="E38" s="55" t="s">
        <v>150</v>
      </c>
      <c r="F38" s="55" t="s">
        <v>195</v>
      </c>
      <c r="G38" s="51" t="s">
        <v>196</v>
      </c>
      <c r="H38" s="51" t="s">
        <v>197</v>
      </c>
      <c r="I38" s="51" t="s">
        <v>54</v>
      </c>
      <c r="J38" s="51">
        <v>16500</v>
      </c>
      <c r="K38" s="51" t="s">
        <v>55</v>
      </c>
      <c r="L38" s="55" t="s">
        <v>198</v>
      </c>
      <c r="M38" s="55">
        <v>900</v>
      </c>
      <c r="N38" s="55" t="s">
        <v>199</v>
      </c>
      <c r="O38" s="55" t="s">
        <v>200</v>
      </c>
      <c r="P38" s="51" t="s">
        <v>42</v>
      </c>
      <c r="Q38" s="51">
        <v>4</v>
      </c>
      <c r="R38" s="51">
        <v>7</v>
      </c>
      <c r="S38" s="51">
        <v>9130</v>
      </c>
      <c r="T38" s="51">
        <v>14000</v>
      </c>
      <c r="U38" s="51">
        <v>268</v>
      </c>
      <c r="V38" s="51">
        <v>1159</v>
      </c>
      <c r="W38" s="51">
        <v>24</v>
      </c>
      <c r="X38" s="51">
        <v>85</v>
      </c>
      <c r="Y38" s="51" t="s">
        <v>201</v>
      </c>
      <c r="Z38" s="51" t="s">
        <v>59</v>
      </c>
      <c r="AA38" s="51" t="s">
        <v>59</v>
      </c>
      <c r="AB38" s="51" t="s">
        <v>60</v>
      </c>
      <c r="AC38" s="51" t="s">
        <v>60</v>
      </c>
      <c r="AD38" s="51" t="s">
        <v>60</v>
      </c>
      <c r="AE38" s="51" t="s">
        <v>59</v>
      </c>
      <c r="AF38" s="51" t="s">
        <v>59</v>
      </c>
      <c r="AG38" s="71"/>
      <c r="AH38" s="71"/>
      <c r="AI38" s="71"/>
      <c r="AJ38" s="71"/>
      <c r="AK38" s="71"/>
      <c r="AL38" s="71"/>
      <c r="AM38" s="51"/>
    </row>
    <row r="39" ht="387" hidden="1" customHeight="1" spans="1:39">
      <c r="A39" s="51">
        <v>29</v>
      </c>
      <c r="B39" s="55" t="s">
        <v>47</v>
      </c>
      <c r="C39" s="55" t="s">
        <v>48</v>
      </c>
      <c r="D39" s="55" t="s">
        <v>150</v>
      </c>
      <c r="E39" s="55" t="s">
        <v>150</v>
      </c>
      <c r="F39" s="55" t="s">
        <v>195</v>
      </c>
      <c r="G39" s="51" t="s">
        <v>202</v>
      </c>
      <c r="H39" s="51" t="s">
        <v>203</v>
      </c>
      <c r="I39" s="51" t="s">
        <v>54</v>
      </c>
      <c r="J39" s="51">
        <v>1000</v>
      </c>
      <c r="K39" s="55" t="s">
        <v>55</v>
      </c>
      <c r="L39" s="55" t="s">
        <v>204</v>
      </c>
      <c r="M39" s="55">
        <v>400</v>
      </c>
      <c r="N39" s="51" t="s">
        <v>205</v>
      </c>
      <c r="O39" s="51" t="s">
        <v>206</v>
      </c>
      <c r="P39" s="51" t="s">
        <v>42</v>
      </c>
      <c r="Q39" s="51">
        <v>4</v>
      </c>
      <c r="R39" s="51">
        <v>7</v>
      </c>
      <c r="S39" s="51">
        <v>9130</v>
      </c>
      <c r="T39" s="51">
        <v>14000</v>
      </c>
      <c r="U39" s="51">
        <v>268</v>
      </c>
      <c r="V39" s="51">
        <v>1159</v>
      </c>
      <c r="W39" s="51">
        <v>24</v>
      </c>
      <c r="X39" s="51">
        <v>85</v>
      </c>
      <c r="Y39" s="51" t="s">
        <v>201</v>
      </c>
      <c r="Z39" s="51" t="s">
        <v>59</v>
      </c>
      <c r="AA39" s="51" t="s">
        <v>59</v>
      </c>
      <c r="AB39" s="51" t="s">
        <v>60</v>
      </c>
      <c r="AC39" s="51" t="s">
        <v>60</v>
      </c>
      <c r="AD39" s="51" t="s">
        <v>60</v>
      </c>
      <c r="AE39" s="51" t="s">
        <v>59</v>
      </c>
      <c r="AF39" s="51" t="s">
        <v>59</v>
      </c>
      <c r="AG39" s="71"/>
      <c r="AH39" s="71"/>
      <c r="AI39" s="71"/>
      <c r="AJ39" s="71"/>
      <c r="AK39" s="71"/>
      <c r="AL39" s="71"/>
      <c r="AM39" s="76"/>
    </row>
    <row r="40" ht="387" hidden="1" customHeight="1" spans="1:39">
      <c r="A40" s="51">
        <v>30</v>
      </c>
      <c r="B40" s="55" t="s">
        <v>47</v>
      </c>
      <c r="C40" s="55" t="s">
        <v>48</v>
      </c>
      <c r="D40" s="55" t="s">
        <v>150</v>
      </c>
      <c r="E40" s="55" t="s">
        <v>150</v>
      </c>
      <c r="F40" s="55" t="s">
        <v>195</v>
      </c>
      <c r="G40" s="51" t="s">
        <v>207</v>
      </c>
      <c r="H40" s="51" t="s">
        <v>208</v>
      </c>
      <c r="I40" s="51" t="s">
        <v>54</v>
      </c>
      <c r="J40" s="51">
        <v>20</v>
      </c>
      <c r="K40" s="51" t="s">
        <v>77</v>
      </c>
      <c r="L40" s="55" t="s">
        <v>209</v>
      </c>
      <c r="M40" s="55">
        <v>500</v>
      </c>
      <c r="N40" s="55" t="s">
        <v>210</v>
      </c>
      <c r="O40" s="55" t="s">
        <v>211</v>
      </c>
      <c r="P40" s="51" t="s">
        <v>41</v>
      </c>
      <c r="Q40" s="51">
        <v>1</v>
      </c>
      <c r="R40" s="51">
        <v>0</v>
      </c>
      <c r="S40" s="51">
        <v>623</v>
      </c>
      <c r="T40" s="51">
        <v>2720</v>
      </c>
      <c r="U40" s="51">
        <v>56</v>
      </c>
      <c r="V40" s="51">
        <v>254</v>
      </c>
      <c r="W40" s="51">
        <v>2</v>
      </c>
      <c r="X40" s="51">
        <v>9</v>
      </c>
      <c r="Y40" s="51" t="s">
        <v>201</v>
      </c>
      <c r="Z40" s="51" t="s">
        <v>59</v>
      </c>
      <c r="AA40" s="51" t="s">
        <v>59</v>
      </c>
      <c r="AB40" s="51" t="s">
        <v>60</v>
      </c>
      <c r="AC40" s="51" t="s">
        <v>60</v>
      </c>
      <c r="AD40" s="51" t="s">
        <v>60</v>
      </c>
      <c r="AE40" s="51" t="s">
        <v>59</v>
      </c>
      <c r="AF40" s="51" t="s">
        <v>59</v>
      </c>
      <c r="AG40" s="71"/>
      <c r="AH40" s="71"/>
      <c r="AI40" s="71"/>
      <c r="AJ40" s="71"/>
      <c r="AK40" s="71"/>
      <c r="AL40" s="71"/>
      <c r="AM40" s="51"/>
    </row>
    <row r="41" ht="387" hidden="1" customHeight="1" spans="1:39">
      <c r="A41" s="51">
        <v>31</v>
      </c>
      <c r="B41" s="55" t="s">
        <v>47</v>
      </c>
      <c r="C41" s="55" t="s">
        <v>48</v>
      </c>
      <c r="D41" s="55" t="s">
        <v>150</v>
      </c>
      <c r="E41" s="55" t="s">
        <v>150</v>
      </c>
      <c r="F41" s="55" t="s">
        <v>195</v>
      </c>
      <c r="G41" s="51" t="s">
        <v>212</v>
      </c>
      <c r="H41" s="51" t="s">
        <v>213</v>
      </c>
      <c r="I41" s="51" t="s">
        <v>54</v>
      </c>
      <c r="J41" s="51">
        <v>30</v>
      </c>
      <c r="K41" s="51" t="s">
        <v>77</v>
      </c>
      <c r="L41" s="55" t="s">
        <v>214</v>
      </c>
      <c r="M41" s="55">
        <v>500</v>
      </c>
      <c r="N41" s="55" t="s">
        <v>215</v>
      </c>
      <c r="O41" s="55" t="s">
        <v>216</v>
      </c>
      <c r="P41" s="51" t="s">
        <v>217</v>
      </c>
      <c r="Q41" s="51">
        <v>1</v>
      </c>
      <c r="R41" s="51">
        <v>0</v>
      </c>
      <c r="S41" s="51">
        <v>534</v>
      </c>
      <c r="T41" s="51">
        <v>2350</v>
      </c>
      <c r="U41" s="51">
        <v>52</v>
      </c>
      <c r="V41" s="51">
        <v>261</v>
      </c>
      <c r="W41" s="51">
        <v>6</v>
      </c>
      <c r="X41" s="51">
        <v>19</v>
      </c>
      <c r="Y41" s="51" t="s">
        <v>201</v>
      </c>
      <c r="Z41" s="51" t="s">
        <v>59</v>
      </c>
      <c r="AA41" s="51" t="s">
        <v>59</v>
      </c>
      <c r="AB41" s="51" t="s">
        <v>60</v>
      </c>
      <c r="AC41" s="51" t="s">
        <v>60</v>
      </c>
      <c r="AD41" s="51" t="s">
        <v>60</v>
      </c>
      <c r="AE41" s="51" t="s">
        <v>59</v>
      </c>
      <c r="AF41" s="51" t="s">
        <v>59</v>
      </c>
      <c r="AG41" s="71"/>
      <c r="AH41" s="71"/>
      <c r="AI41" s="71"/>
      <c r="AJ41" s="71"/>
      <c r="AK41" s="71"/>
      <c r="AL41" s="71"/>
      <c r="AM41" s="51"/>
    </row>
    <row r="42" s="36" customFormat="1" ht="408.95" hidden="1" customHeight="1" spans="1:39">
      <c r="A42" s="53">
        <v>32</v>
      </c>
      <c r="B42" s="51" t="s">
        <v>47</v>
      </c>
      <c r="C42" s="51" t="s">
        <v>48</v>
      </c>
      <c r="D42" s="51" t="s">
        <v>68</v>
      </c>
      <c r="E42" s="51" t="s">
        <v>175</v>
      </c>
      <c r="F42" s="51" t="s">
        <v>218</v>
      </c>
      <c r="G42" s="51" t="s">
        <v>219</v>
      </c>
      <c r="H42" s="51" t="s">
        <v>220</v>
      </c>
      <c r="I42" s="51" t="s">
        <v>54</v>
      </c>
      <c r="J42" s="51">
        <v>1400</v>
      </c>
      <c r="K42" s="51" t="s">
        <v>221</v>
      </c>
      <c r="L42" s="61" t="s">
        <v>222</v>
      </c>
      <c r="M42" s="51">
        <v>55</v>
      </c>
      <c r="N42" s="51" t="s">
        <v>223</v>
      </c>
      <c r="O42" s="51" t="s">
        <v>224</v>
      </c>
      <c r="P42" s="51" t="s">
        <v>41</v>
      </c>
      <c r="Q42" s="51">
        <v>1</v>
      </c>
      <c r="R42" s="51"/>
      <c r="S42" s="51">
        <v>1044</v>
      </c>
      <c r="T42" s="51">
        <v>5788</v>
      </c>
      <c r="U42" s="51">
        <v>84</v>
      </c>
      <c r="V42" s="51">
        <v>400</v>
      </c>
      <c r="W42" s="51">
        <v>12</v>
      </c>
      <c r="X42" s="51">
        <v>64</v>
      </c>
      <c r="Y42" s="51">
        <v>90</v>
      </c>
      <c r="Z42" s="51" t="s">
        <v>59</v>
      </c>
      <c r="AA42" s="51" t="s">
        <v>59</v>
      </c>
      <c r="AB42" s="51" t="s">
        <v>59</v>
      </c>
      <c r="AC42" s="51" t="s">
        <v>59</v>
      </c>
      <c r="AD42" s="51" t="s">
        <v>60</v>
      </c>
      <c r="AE42" s="51" t="s">
        <v>59</v>
      </c>
      <c r="AF42" s="51" t="s">
        <v>59</v>
      </c>
      <c r="AG42" s="71"/>
      <c r="AH42" s="71"/>
      <c r="AI42" s="71"/>
      <c r="AJ42" s="71"/>
      <c r="AK42" s="71"/>
      <c r="AL42" s="71"/>
      <c r="AM42" s="53"/>
    </row>
    <row r="43" s="37" customFormat="1" ht="408.95" hidden="1" customHeight="1" spans="1:39">
      <c r="A43" s="53">
        <v>33</v>
      </c>
      <c r="B43" s="51" t="s">
        <v>47</v>
      </c>
      <c r="C43" s="51" t="s">
        <v>48</v>
      </c>
      <c r="D43" s="51" t="s">
        <v>68</v>
      </c>
      <c r="E43" s="51" t="s">
        <v>175</v>
      </c>
      <c r="F43" s="51" t="s">
        <v>218</v>
      </c>
      <c r="G43" s="51" t="s">
        <v>225</v>
      </c>
      <c r="H43" s="51" t="s">
        <v>226</v>
      </c>
      <c r="I43" s="51" t="s">
        <v>54</v>
      </c>
      <c r="J43" s="51">
        <v>500</v>
      </c>
      <c r="K43" s="51" t="s">
        <v>221</v>
      </c>
      <c r="L43" s="61" t="s">
        <v>227</v>
      </c>
      <c r="M43" s="51">
        <v>27</v>
      </c>
      <c r="N43" s="51" t="s">
        <v>228</v>
      </c>
      <c r="O43" s="51" t="s">
        <v>229</v>
      </c>
      <c r="P43" s="51" t="s">
        <v>41</v>
      </c>
      <c r="Q43" s="51">
        <v>1</v>
      </c>
      <c r="R43" s="51">
        <v>0</v>
      </c>
      <c r="S43" s="51">
        <v>750</v>
      </c>
      <c r="T43" s="51">
        <v>3710</v>
      </c>
      <c r="U43" s="51">
        <v>101</v>
      </c>
      <c r="V43" s="51">
        <v>405</v>
      </c>
      <c r="W43" s="51">
        <v>15</v>
      </c>
      <c r="X43" s="51">
        <v>40</v>
      </c>
      <c r="Y43" s="65">
        <v>0.9</v>
      </c>
      <c r="Z43" s="51" t="s">
        <v>59</v>
      </c>
      <c r="AA43" s="51" t="s">
        <v>60</v>
      </c>
      <c r="AB43" s="51" t="s">
        <v>59</v>
      </c>
      <c r="AC43" s="51" t="s">
        <v>60</v>
      </c>
      <c r="AD43" s="51" t="s">
        <v>60</v>
      </c>
      <c r="AE43" s="51" t="s">
        <v>60</v>
      </c>
      <c r="AF43" s="51" t="s">
        <v>59</v>
      </c>
      <c r="AG43" s="71"/>
      <c r="AH43" s="71"/>
      <c r="AI43" s="71"/>
      <c r="AJ43" s="71"/>
      <c r="AK43" s="71"/>
      <c r="AL43" s="71"/>
      <c r="AM43" s="53"/>
    </row>
    <row r="44" ht="261.95" hidden="1" customHeight="1" spans="1:39">
      <c r="A44" s="51">
        <v>34</v>
      </c>
      <c r="B44" s="51" t="s">
        <v>47</v>
      </c>
      <c r="C44" s="51" t="s">
        <v>48</v>
      </c>
      <c r="D44" s="51" t="s">
        <v>68</v>
      </c>
      <c r="E44" s="51" t="s">
        <v>175</v>
      </c>
      <c r="F44" s="51" t="s">
        <v>218</v>
      </c>
      <c r="G44" s="51" t="s">
        <v>230</v>
      </c>
      <c r="H44" s="51" t="s">
        <v>231</v>
      </c>
      <c r="I44" s="51" t="s">
        <v>54</v>
      </c>
      <c r="J44" s="51">
        <v>250</v>
      </c>
      <c r="K44" s="51" t="s">
        <v>221</v>
      </c>
      <c r="L44" s="51" t="s">
        <v>232</v>
      </c>
      <c r="M44" s="51">
        <v>80</v>
      </c>
      <c r="N44" s="51" t="s">
        <v>233</v>
      </c>
      <c r="O44" s="51" t="s">
        <v>224</v>
      </c>
      <c r="P44" s="51" t="s">
        <v>42</v>
      </c>
      <c r="Q44" s="51">
        <v>0</v>
      </c>
      <c r="R44" s="51">
        <v>2</v>
      </c>
      <c r="S44" s="51">
        <v>110</v>
      </c>
      <c r="T44" s="51">
        <v>650</v>
      </c>
      <c r="U44" s="51">
        <v>10</v>
      </c>
      <c r="V44" s="51">
        <v>50</v>
      </c>
      <c r="W44" s="51">
        <v>0</v>
      </c>
      <c r="X44" s="51">
        <v>0</v>
      </c>
      <c r="Y44" s="51" t="s">
        <v>58</v>
      </c>
      <c r="Z44" s="51" t="s">
        <v>59</v>
      </c>
      <c r="AA44" s="51" t="s">
        <v>60</v>
      </c>
      <c r="AB44" s="51" t="s">
        <v>59</v>
      </c>
      <c r="AC44" s="51" t="s">
        <v>60</v>
      </c>
      <c r="AD44" s="51" t="s">
        <v>60</v>
      </c>
      <c r="AE44" s="51" t="s">
        <v>60</v>
      </c>
      <c r="AF44" s="51" t="s">
        <v>59</v>
      </c>
      <c r="AG44" s="72"/>
      <c r="AH44" s="71"/>
      <c r="AI44" s="72"/>
      <c r="AJ44" s="71"/>
      <c r="AK44" s="71"/>
      <c r="AL44" s="72"/>
      <c r="AM44" s="51"/>
    </row>
    <row r="45" ht="261.95" hidden="1" customHeight="1" spans="1:39">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73"/>
      <c r="AH45" s="71"/>
      <c r="AI45" s="73"/>
      <c r="AJ45" s="71"/>
      <c r="AK45" s="71"/>
      <c r="AL45" s="73"/>
      <c r="AM45" s="51"/>
    </row>
    <row r="46" ht="270" hidden="1" customHeight="1" spans="1:39">
      <c r="A46" s="51">
        <v>35</v>
      </c>
      <c r="B46" s="51" t="s">
        <v>47</v>
      </c>
      <c r="C46" s="51" t="s">
        <v>48</v>
      </c>
      <c r="D46" s="51" t="s">
        <v>49</v>
      </c>
      <c r="E46" s="51" t="s">
        <v>50</v>
      </c>
      <c r="F46" s="51" t="s">
        <v>234</v>
      </c>
      <c r="G46" s="51" t="s">
        <v>235</v>
      </c>
      <c r="H46" s="51" t="s">
        <v>236</v>
      </c>
      <c r="I46" s="51" t="s">
        <v>54</v>
      </c>
      <c r="J46" s="51">
        <v>1</v>
      </c>
      <c r="K46" s="51" t="s">
        <v>170</v>
      </c>
      <c r="L46" s="51" t="s">
        <v>237</v>
      </c>
      <c r="M46" s="51">
        <v>700</v>
      </c>
      <c r="N46" s="51" t="s">
        <v>238</v>
      </c>
      <c r="O46" s="51" t="s">
        <v>239</v>
      </c>
      <c r="P46" s="51" t="s">
        <v>240</v>
      </c>
      <c r="Q46" s="51">
        <v>4</v>
      </c>
      <c r="R46" s="51">
        <v>5</v>
      </c>
      <c r="S46" s="51">
        <v>50</v>
      </c>
      <c r="T46" s="51">
        <v>200</v>
      </c>
      <c r="U46" s="51">
        <v>10</v>
      </c>
      <c r="V46" s="51">
        <v>40</v>
      </c>
      <c r="W46" s="51">
        <v>2</v>
      </c>
      <c r="X46" s="51">
        <v>5</v>
      </c>
      <c r="Y46" s="51" t="s">
        <v>241</v>
      </c>
      <c r="Z46" s="51" t="s">
        <v>59</v>
      </c>
      <c r="AA46" s="51" t="s">
        <v>59</v>
      </c>
      <c r="AB46" s="51" t="s">
        <v>59</v>
      </c>
      <c r="AC46" s="51" t="s">
        <v>60</v>
      </c>
      <c r="AD46" s="51" t="s">
        <v>60</v>
      </c>
      <c r="AE46" s="51" t="s">
        <v>60</v>
      </c>
      <c r="AF46" s="51" t="s">
        <v>59</v>
      </c>
      <c r="AG46" s="72"/>
      <c r="AH46" s="71"/>
      <c r="AI46" s="72"/>
      <c r="AJ46" s="71"/>
      <c r="AK46" s="71"/>
      <c r="AL46" s="77"/>
      <c r="AM46" s="51"/>
    </row>
    <row r="47" ht="270" hidden="1" customHeight="1" spans="1:39">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73"/>
      <c r="AH47" s="71"/>
      <c r="AI47" s="73"/>
      <c r="AJ47" s="71"/>
      <c r="AK47" s="71"/>
      <c r="AL47" s="78"/>
      <c r="AM47" s="51"/>
    </row>
    <row r="48" ht="273" hidden="1" customHeight="1" spans="1:39">
      <c r="A48" s="51">
        <v>36</v>
      </c>
      <c r="B48" s="51" t="s">
        <v>47</v>
      </c>
      <c r="C48" s="51" t="s">
        <v>48</v>
      </c>
      <c r="D48" s="51" t="s">
        <v>49</v>
      </c>
      <c r="E48" s="51" t="s">
        <v>50</v>
      </c>
      <c r="F48" s="51" t="s">
        <v>234</v>
      </c>
      <c r="G48" s="51" t="s">
        <v>235</v>
      </c>
      <c r="H48" s="51" t="s">
        <v>242</v>
      </c>
      <c r="I48" s="51" t="s">
        <v>54</v>
      </c>
      <c r="J48" s="51">
        <v>1</v>
      </c>
      <c r="K48" s="51" t="s">
        <v>170</v>
      </c>
      <c r="L48" s="51" t="s">
        <v>243</v>
      </c>
      <c r="M48" s="51">
        <v>900</v>
      </c>
      <c r="N48" s="51" t="s">
        <v>244</v>
      </c>
      <c r="O48" s="51" t="s">
        <v>245</v>
      </c>
      <c r="P48" s="51" t="s">
        <v>240</v>
      </c>
      <c r="Q48" s="51">
        <v>4</v>
      </c>
      <c r="R48" s="51">
        <v>5</v>
      </c>
      <c r="S48" s="51">
        <v>50</v>
      </c>
      <c r="T48" s="51">
        <v>200</v>
      </c>
      <c r="U48" s="51">
        <v>10</v>
      </c>
      <c r="V48" s="51">
        <v>40</v>
      </c>
      <c r="W48" s="51">
        <v>2</v>
      </c>
      <c r="X48" s="51">
        <v>5</v>
      </c>
      <c r="Y48" s="51" t="s">
        <v>241</v>
      </c>
      <c r="Z48" s="51" t="s">
        <v>59</v>
      </c>
      <c r="AA48" s="51" t="s">
        <v>59</v>
      </c>
      <c r="AB48" s="51" t="s">
        <v>59</v>
      </c>
      <c r="AC48" s="51" t="s">
        <v>60</v>
      </c>
      <c r="AD48" s="51" t="s">
        <v>60</v>
      </c>
      <c r="AE48" s="51" t="s">
        <v>60</v>
      </c>
      <c r="AF48" s="51" t="s">
        <v>59</v>
      </c>
      <c r="AG48" s="72"/>
      <c r="AH48" s="71"/>
      <c r="AI48" s="72"/>
      <c r="AJ48" s="71"/>
      <c r="AK48" s="71"/>
      <c r="AL48" s="72"/>
      <c r="AM48" s="51" t="s">
        <v>83</v>
      </c>
    </row>
    <row r="49" ht="273" hidden="1" customHeight="1" spans="1:39">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73"/>
      <c r="AH49" s="71"/>
      <c r="AI49" s="73"/>
      <c r="AJ49" s="71"/>
      <c r="AK49" s="71"/>
      <c r="AL49" s="73"/>
      <c r="AM49" s="51"/>
    </row>
    <row r="50" ht="273" hidden="1" customHeight="1" spans="1:39">
      <c r="A50" s="51">
        <v>37</v>
      </c>
      <c r="B50" s="51" t="s">
        <v>47</v>
      </c>
      <c r="C50" s="51" t="s">
        <v>48</v>
      </c>
      <c r="D50" s="51" t="s">
        <v>49</v>
      </c>
      <c r="E50" s="51" t="s">
        <v>50</v>
      </c>
      <c r="F50" s="51" t="s">
        <v>234</v>
      </c>
      <c r="G50" s="51" t="s">
        <v>246</v>
      </c>
      <c r="H50" s="51" t="s">
        <v>247</v>
      </c>
      <c r="I50" s="51" t="s">
        <v>54</v>
      </c>
      <c r="J50" s="51">
        <v>70</v>
      </c>
      <c r="K50" s="51" t="s">
        <v>77</v>
      </c>
      <c r="L50" s="51" t="s">
        <v>248</v>
      </c>
      <c r="M50" s="51">
        <v>50</v>
      </c>
      <c r="N50" s="51" t="s">
        <v>249</v>
      </c>
      <c r="O50" s="51" t="s">
        <v>250</v>
      </c>
      <c r="P50" s="51" t="s">
        <v>41</v>
      </c>
      <c r="Q50" s="51">
        <v>1</v>
      </c>
      <c r="R50" s="51">
        <v>0</v>
      </c>
      <c r="S50" s="51">
        <v>20</v>
      </c>
      <c r="T50" s="51">
        <v>80</v>
      </c>
      <c r="U50" s="51">
        <v>5</v>
      </c>
      <c r="V50" s="51">
        <v>20</v>
      </c>
      <c r="W50" s="51">
        <v>2</v>
      </c>
      <c r="X50" s="51">
        <v>3</v>
      </c>
      <c r="Y50" s="51" t="s">
        <v>241</v>
      </c>
      <c r="Z50" s="51" t="s">
        <v>59</v>
      </c>
      <c r="AA50" s="51" t="s">
        <v>59</v>
      </c>
      <c r="AB50" s="51" t="s">
        <v>59</v>
      </c>
      <c r="AC50" s="51" t="s">
        <v>60</v>
      </c>
      <c r="AD50" s="51" t="s">
        <v>60</v>
      </c>
      <c r="AE50" s="51" t="s">
        <v>60</v>
      </c>
      <c r="AF50" s="51" t="s">
        <v>59</v>
      </c>
      <c r="AG50" s="72"/>
      <c r="AH50" s="71"/>
      <c r="AI50" s="72"/>
      <c r="AJ50" s="71"/>
      <c r="AK50" s="71"/>
      <c r="AL50" s="72"/>
      <c r="AM50" s="51" t="s">
        <v>83</v>
      </c>
    </row>
    <row r="51" ht="273" hidden="1" customHeight="1" spans="1:39">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73"/>
      <c r="AH51" s="71"/>
      <c r="AI51" s="73"/>
      <c r="AJ51" s="71"/>
      <c r="AK51" s="71"/>
      <c r="AL51" s="73"/>
      <c r="AM51" s="51"/>
    </row>
    <row r="52" s="38" customFormat="1" ht="272.1" hidden="1" customHeight="1" spans="1:39">
      <c r="A52" s="56">
        <v>38</v>
      </c>
      <c r="B52" s="56" t="s">
        <v>47</v>
      </c>
      <c r="C52" s="56" t="s">
        <v>48</v>
      </c>
      <c r="D52" s="56" t="s">
        <v>49</v>
      </c>
      <c r="E52" s="56" t="s">
        <v>50</v>
      </c>
      <c r="F52" s="56" t="s">
        <v>234</v>
      </c>
      <c r="G52" s="56" t="s">
        <v>235</v>
      </c>
      <c r="H52" s="56" t="s">
        <v>251</v>
      </c>
      <c r="I52" s="56" t="s">
        <v>64</v>
      </c>
      <c r="J52" s="56">
        <v>1</v>
      </c>
      <c r="K52" s="56" t="s">
        <v>170</v>
      </c>
      <c r="L52" s="56" t="s">
        <v>252</v>
      </c>
      <c r="M52" s="56">
        <v>300</v>
      </c>
      <c r="N52" s="56" t="s">
        <v>244</v>
      </c>
      <c r="O52" s="56" t="s">
        <v>245</v>
      </c>
      <c r="P52" s="56" t="s">
        <v>240</v>
      </c>
      <c r="Q52" s="56">
        <v>4</v>
      </c>
      <c r="R52" s="56">
        <v>5</v>
      </c>
      <c r="S52" s="56">
        <v>50</v>
      </c>
      <c r="T52" s="56">
        <v>200</v>
      </c>
      <c r="U52" s="56">
        <v>10</v>
      </c>
      <c r="V52" s="56">
        <v>40</v>
      </c>
      <c r="W52" s="56">
        <v>2</v>
      </c>
      <c r="X52" s="56">
        <v>5</v>
      </c>
      <c r="Y52" s="56" t="s">
        <v>241</v>
      </c>
      <c r="Z52" s="56" t="s">
        <v>59</v>
      </c>
      <c r="AA52" s="56" t="s">
        <v>59</v>
      </c>
      <c r="AB52" s="56" t="s">
        <v>59</v>
      </c>
      <c r="AC52" s="56" t="s">
        <v>60</v>
      </c>
      <c r="AD52" s="56" t="s">
        <v>60</v>
      </c>
      <c r="AE52" s="56" t="s">
        <v>60</v>
      </c>
      <c r="AF52" s="56" t="s">
        <v>59</v>
      </c>
      <c r="AG52" s="72"/>
      <c r="AH52" s="72"/>
      <c r="AI52" s="72"/>
      <c r="AJ52" s="72"/>
      <c r="AK52" s="72"/>
      <c r="AL52" s="72"/>
      <c r="AM52" s="56" t="s">
        <v>253</v>
      </c>
    </row>
    <row r="53" s="38" customFormat="1" ht="302.1" hidden="1" customHeight="1" spans="1:39">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73"/>
      <c r="AH53" s="73"/>
      <c r="AI53" s="73"/>
      <c r="AJ53" s="73"/>
      <c r="AK53" s="73"/>
      <c r="AL53" s="73"/>
      <c r="AM53" s="57"/>
    </row>
    <row r="54" ht="291.95" hidden="1" customHeight="1" spans="1:39">
      <c r="A54" s="51">
        <v>39</v>
      </c>
      <c r="B54" s="51" t="s">
        <v>47</v>
      </c>
      <c r="C54" s="51" t="s">
        <v>48</v>
      </c>
      <c r="D54" s="51" t="s">
        <v>61</v>
      </c>
      <c r="E54" s="51" t="s">
        <v>62</v>
      </c>
      <c r="F54" s="51" t="s">
        <v>254</v>
      </c>
      <c r="G54" s="51" t="s">
        <v>255</v>
      </c>
      <c r="H54" s="51" t="s">
        <v>256</v>
      </c>
      <c r="I54" s="51" t="s">
        <v>54</v>
      </c>
      <c r="J54" s="51">
        <v>600</v>
      </c>
      <c r="K54" s="51" t="s">
        <v>77</v>
      </c>
      <c r="L54" s="51" t="s">
        <v>257</v>
      </c>
      <c r="M54" s="51">
        <v>53</v>
      </c>
      <c r="N54" s="51" t="s">
        <v>258</v>
      </c>
      <c r="O54" s="51" t="s">
        <v>259</v>
      </c>
      <c r="P54" s="51" t="s">
        <v>42</v>
      </c>
      <c r="Q54" s="51"/>
      <c r="R54" s="51">
        <v>1</v>
      </c>
      <c r="S54" s="51">
        <v>60</v>
      </c>
      <c r="T54" s="51">
        <v>300</v>
      </c>
      <c r="U54" s="51">
        <v>10</v>
      </c>
      <c r="V54" s="51">
        <v>40</v>
      </c>
      <c r="W54" s="51">
        <v>2</v>
      </c>
      <c r="X54" s="51">
        <v>10</v>
      </c>
      <c r="Y54" s="51" t="s">
        <v>157</v>
      </c>
      <c r="Z54" s="51" t="s">
        <v>59</v>
      </c>
      <c r="AA54" s="51" t="s">
        <v>60</v>
      </c>
      <c r="AB54" s="51" t="s">
        <v>59</v>
      </c>
      <c r="AC54" s="51" t="s">
        <v>60</v>
      </c>
      <c r="AD54" s="51" t="s">
        <v>60</v>
      </c>
      <c r="AE54" s="51" t="s">
        <v>60</v>
      </c>
      <c r="AF54" s="51" t="s">
        <v>59</v>
      </c>
      <c r="AG54" s="72"/>
      <c r="AH54" s="71"/>
      <c r="AI54" s="72"/>
      <c r="AJ54" s="71"/>
      <c r="AK54" s="71"/>
      <c r="AL54" s="72"/>
      <c r="AM54" s="51" t="s">
        <v>83</v>
      </c>
    </row>
    <row r="55" ht="291.95" hidden="1" customHeight="1" spans="1:39">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73"/>
      <c r="AH55" s="71"/>
      <c r="AI55" s="73"/>
      <c r="AJ55" s="71"/>
      <c r="AK55" s="71"/>
      <c r="AL55" s="73"/>
      <c r="AM55" s="51"/>
    </row>
    <row r="56" ht="324.95" hidden="1" customHeight="1" spans="1:39">
      <c r="A56" s="51">
        <v>40</v>
      </c>
      <c r="B56" s="51" t="s">
        <v>47</v>
      </c>
      <c r="C56" s="51" t="s">
        <v>48</v>
      </c>
      <c r="D56" s="51" t="s">
        <v>68</v>
      </c>
      <c r="E56" s="51" t="s">
        <v>175</v>
      </c>
      <c r="F56" s="51" t="s">
        <v>260</v>
      </c>
      <c r="G56" s="51" t="s">
        <v>261</v>
      </c>
      <c r="H56" s="51" t="s">
        <v>262</v>
      </c>
      <c r="I56" s="51" t="s">
        <v>54</v>
      </c>
      <c r="J56" s="51">
        <v>1</v>
      </c>
      <c r="K56" s="51" t="s">
        <v>263</v>
      </c>
      <c r="L56" s="51" t="s">
        <v>264</v>
      </c>
      <c r="M56" s="51">
        <v>200</v>
      </c>
      <c r="N56" s="51" t="s">
        <v>265</v>
      </c>
      <c r="O56" s="51" t="s">
        <v>266</v>
      </c>
      <c r="P56" s="51" t="s">
        <v>133</v>
      </c>
      <c r="Q56" s="51">
        <v>1</v>
      </c>
      <c r="R56" s="51">
        <v>2</v>
      </c>
      <c r="S56" s="51">
        <v>2535</v>
      </c>
      <c r="T56" s="51">
        <v>11933</v>
      </c>
      <c r="U56" s="51">
        <v>141</v>
      </c>
      <c r="V56" s="51">
        <v>577</v>
      </c>
      <c r="W56" s="51">
        <v>27</v>
      </c>
      <c r="X56" s="51">
        <v>99</v>
      </c>
      <c r="Y56" s="51" t="s">
        <v>188</v>
      </c>
      <c r="Z56" s="51" t="s">
        <v>59</v>
      </c>
      <c r="AA56" s="51" t="s">
        <v>60</v>
      </c>
      <c r="AB56" s="51" t="s">
        <v>60</v>
      </c>
      <c r="AC56" s="51" t="s">
        <v>60</v>
      </c>
      <c r="AD56" s="51" t="s">
        <v>60</v>
      </c>
      <c r="AE56" s="51" t="s">
        <v>60</v>
      </c>
      <c r="AF56" s="51" t="s">
        <v>59</v>
      </c>
      <c r="AG56" s="71"/>
      <c r="AH56" s="71"/>
      <c r="AI56" s="71"/>
      <c r="AJ56" s="71"/>
      <c r="AK56" s="71"/>
      <c r="AL56" s="71"/>
      <c r="AM56" s="51"/>
    </row>
    <row r="57" ht="371.1" hidden="1" customHeight="1" spans="1:39">
      <c r="A57" s="51">
        <v>41</v>
      </c>
      <c r="B57" s="51" t="s">
        <v>47</v>
      </c>
      <c r="C57" s="51" t="s">
        <v>48</v>
      </c>
      <c r="D57" s="51" t="s">
        <v>68</v>
      </c>
      <c r="E57" s="51" t="s">
        <v>175</v>
      </c>
      <c r="F57" s="51" t="s">
        <v>260</v>
      </c>
      <c r="G57" s="51" t="s">
        <v>267</v>
      </c>
      <c r="H57" s="51" t="s">
        <v>268</v>
      </c>
      <c r="I57" s="51" t="s">
        <v>54</v>
      </c>
      <c r="J57" s="51">
        <v>1</v>
      </c>
      <c r="K57" s="51" t="s">
        <v>263</v>
      </c>
      <c r="L57" s="51" t="s">
        <v>269</v>
      </c>
      <c r="M57" s="51">
        <v>200</v>
      </c>
      <c r="N57" s="51" t="s">
        <v>270</v>
      </c>
      <c r="O57" s="51" t="s">
        <v>271</v>
      </c>
      <c r="P57" s="51" t="s">
        <v>42</v>
      </c>
      <c r="Q57" s="51">
        <v>0</v>
      </c>
      <c r="R57" s="51">
        <v>3</v>
      </c>
      <c r="S57" s="51">
        <v>2171</v>
      </c>
      <c r="T57" s="51">
        <v>10225</v>
      </c>
      <c r="U57" s="51">
        <v>82</v>
      </c>
      <c r="V57" s="51">
        <v>283</v>
      </c>
      <c r="W57" s="51">
        <v>23</v>
      </c>
      <c r="X57" s="51">
        <v>62</v>
      </c>
      <c r="Y57" s="51" t="s">
        <v>188</v>
      </c>
      <c r="Z57" s="51" t="s">
        <v>59</v>
      </c>
      <c r="AA57" s="51" t="s">
        <v>60</v>
      </c>
      <c r="AB57" s="51" t="s">
        <v>60</v>
      </c>
      <c r="AC57" s="51" t="s">
        <v>60</v>
      </c>
      <c r="AD57" s="51" t="s">
        <v>60</v>
      </c>
      <c r="AE57" s="51" t="s">
        <v>60</v>
      </c>
      <c r="AF57" s="51" t="s">
        <v>59</v>
      </c>
      <c r="AG57" s="71"/>
      <c r="AH57" s="71"/>
      <c r="AI57" s="71"/>
      <c r="AJ57" s="71"/>
      <c r="AK57" s="71"/>
      <c r="AL57" s="71"/>
      <c r="AM57" s="51" t="s">
        <v>83</v>
      </c>
    </row>
    <row r="58" ht="360" hidden="1" customHeight="1" spans="1:39">
      <c r="A58" s="51">
        <v>42</v>
      </c>
      <c r="B58" s="51" t="s">
        <v>47</v>
      </c>
      <c r="C58" s="51" t="s">
        <v>48</v>
      </c>
      <c r="D58" s="51" t="s">
        <v>61</v>
      </c>
      <c r="E58" s="51" t="s">
        <v>62</v>
      </c>
      <c r="F58" s="51" t="s">
        <v>260</v>
      </c>
      <c r="G58" s="51" t="s">
        <v>176</v>
      </c>
      <c r="H58" s="51" t="s">
        <v>272</v>
      </c>
      <c r="I58" s="51" t="s">
        <v>64</v>
      </c>
      <c r="J58" s="51">
        <v>70</v>
      </c>
      <c r="K58" s="51" t="s">
        <v>77</v>
      </c>
      <c r="L58" s="51" t="s">
        <v>273</v>
      </c>
      <c r="M58" s="51">
        <v>35</v>
      </c>
      <c r="N58" s="51" t="s">
        <v>274</v>
      </c>
      <c r="O58" s="51" t="s">
        <v>274</v>
      </c>
      <c r="P58" s="51" t="s">
        <v>42</v>
      </c>
      <c r="Q58" s="51">
        <v>0</v>
      </c>
      <c r="R58" s="51">
        <v>1</v>
      </c>
      <c r="S58" s="51">
        <v>610</v>
      </c>
      <c r="T58" s="51">
        <v>2778</v>
      </c>
      <c r="U58" s="51">
        <v>56</v>
      </c>
      <c r="V58" s="51">
        <v>227</v>
      </c>
      <c r="W58" s="51">
        <v>14</v>
      </c>
      <c r="X58" s="51">
        <v>44</v>
      </c>
      <c r="Y58" s="51" t="s">
        <v>188</v>
      </c>
      <c r="Z58" s="51" t="s">
        <v>59</v>
      </c>
      <c r="AA58" s="51" t="s">
        <v>60</v>
      </c>
      <c r="AB58" s="51" t="s">
        <v>60</v>
      </c>
      <c r="AC58" s="51" t="s">
        <v>60</v>
      </c>
      <c r="AD58" s="51" t="s">
        <v>60</v>
      </c>
      <c r="AE58" s="51" t="s">
        <v>60</v>
      </c>
      <c r="AF58" s="51" t="s">
        <v>59</v>
      </c>
      <c r="AG58" s="71"/>
      <c r="AH58" s="71"/>
      <c r="AI58" s="71"/>
      <c r="AJ58" s="71"/>
      <c r="AK58" s="71"/>
      <c r="AL58" s="71"/>
      <c r="AM58" s="51"/>
    </row>
    <row r="59" ht="320.1" hidden="1" customHeight="1" spans="1:39">
      <c r="A59" s="51">
        <v>43</v>
      </c>
      <c r="B59" s="51" t="s">
        <v>47</v>
      </c>
      <c r="C59" s="51" t="s">
        <v>48</v>
      </c>
      <c r="D59" s="51" t="s">
        <v>61</v>
      </c>
      <c r="E59" s="51" t="s">
        <v>84</v>
      </c>
      <c r="F59" s="51" t="s">
        <v>275</v>
      </c>
      <c r="G59" s="51" t="s">
        <v>276</v>
      </c>
      <c r="H59" s="51" t="s">
        <v>277</v>
      </c>
      <c r="I59" s="51" t="s">
        <v>54</v>
      </c>
      <c r="J59" s="51">
        <v>50</v>
      </c>
      <c r="K59" s="51" t="s">
        <v>278</v>
      </c>
      <c r="L59" s="51" t="s">
        <v>279</v>
      </c>
      <c r="M59" s="51">
        <v>70</v>
      </c>
      <c r="N59" s="51" t="s">
        <v>280</v>
      </c>
      <c r="O59" s="51" t="s">
        <v>281</v>
      </c>
      <c r="P59" s="51" t="s">
        <v>41</v>
      </c>
      <c r="Q59" s="51">
        <v>1</v>
      </c>
      <c r="R59" s="51"/>
      <c r="S59" s="51">
        <v>1026</v>
      </c>
      <c r="T59" s="51">
        <v>5326</v>
      </c>
      <c r="U59" s="51">
        <v>130</v>
      </c>
      <c r="V59" s="51">
        <v>581</v>
      </c>
      <c r="W59" s="51">
        <v>3</v>
      </c>
      <c r="X59" s="51">
        <v>10</v>
      </c>
      <c r="Y59" s="65" t="s">
        <v>282</v>
      </c>
      <c r="Z59" s="51" t="s">
        <v>59</v>
      </c>
      <c r="AA59" s="51" t="s">
        <v>60</v>
      </c>
      <c r="AB59" s="51" t="s">
        <v>59</v>
      </c>
      <c r="AC59" s="51" t="s">
        <v>60</v>
      </c>
      <c r="AD59" s="51" t="s">
        <v>60</v>
      </c>
      <c r="AE59" s="51" t="s">
        <v>60</v>
      </c>
      <c r="AF59" s="51" t="s">
        <v>59</v>
      </c>
      <c r="AG59" s="71"/>
      <c r="AH59" s="71"/>
      <c r="AI59" s="71"/>
      <c r="AJ59" s="71"/>
      <c r="AK59" s="71"/>
      <c r="AL59" s="71"/>
      <c r="AM59" s="51"/>
    </row>
    <row r="60" ht="320.1" hidden="1" customHeight="1" spans="1:39">
      <c r="A60" s="51">
        <v>44</v>
      </c>
      <c r="B60" s="51" t="s">
        <v>47</v>
      </c>
      <c r="C60" s="51" t="s">
        <v>48</v>
      </c>
      <c r="D60" s="51" t="s">
        <v>61</v>
      </c>
      <c r="E60" s="51" t="s">
        <v>62</v>
      </c>
      <c r="F60" s="51" t="s">
        <v>275</v>
      </c>
      <c r="G60" s="51" t="s">
        <v>283</v>
      </c>
      <c r="H60" s="51" t="s">
        <v>284</v>
      </c>
      <c r="I60" s="51" t="s">
        <v>54</v>
      </c>
      <c r="J60" s="51" t="s">
        <v>285</v>
      </c>
      <c r="K60" s="51" t="s">
        <v>263</v>
      </c>
      <c r="L60" s="51" t="s">
        <v>286</v>
      </c>
      <c r="M60" s="51">
        <v>70</v>
      </c>
      <c r="N60" s="51" t="s">
        <v>287</v>
      </c>
      <c r="O60" s="51" t="s">
        <v>288</v>
      </c>
      <c r="P60" s="51" t="s">
        <v>217</v>
      </c>
      <c r="Q60" s="51">
        <v>1</v>
      </c>
      <c r="R60" s="51"/>
      <c r="S60" s="51">
        <v>683</v>
      </c>
      <c r="T60" s="51">
        <v>3346</v>
      </c>
      <c r="U60" s="51">
        <v>75</v>
      </c>
      <c r="V60" s="51">
        <v>282</v>
      </c>
      <c r="W60" s="51">
        <v>11</v>
      </c>
      <c r="X60" s="51">
        <v>48</v>
      </c>
      <c r="Y60" s="65" t="s">
        <v>282</v>
      </c>
      <c r="Z60" s="51" t="s">
        <v>59</v>
      </c>
      <c r="AA60" s="51" t="s">
        <v>60</v>
      </c>
      <c r="AB60" s="51" t="s">
        <v>59</v>
      </c>
      <c r="AC60" s="51" t="s">
        <v>60</v>
      </c>
      <c r="AD60" s="51" t="s">
        <v>60</v>
      </c>
      <c r="AE60" s="51" t="s">
        <v>60</v>
      </c>
      <c r="AF60" s="51" t="s">
        <v>59</v>
      </c>
      <c r="AG60" s="71"/>
      <c r="AH60" s="71"/>
      <c r="AI60" s="71"/>
      <c r="AJ60" s="71"/>
      <c r="AK60" s="71"/>
      <c r="AL60" s="71"/>
      <c r="AM60" s="51"/>
    </row>
    <row r="61" ht="362.1" hidden="1" customHeight="1" spans="1:39">
      <c r="A61" s="51">
        <v>45</v>
      </c>
      <c r="B61" s="51" t="s">
        <v>47</v>
      </c>
      <c r="C61" s="51" t="s">
        <v>48</v>
      </c>
      <c r="D61" s="51" t="s">
        <v>49</v>
      </c>
      <c r="E61" s="51" t="s">
        <v>50</v>
      </c>
      <c r="F61" s="51" t="s">
        <v>275</v>
      </c>
      <c r="G61" s="51" t="s">
        <v>289</v>
      </c>
      <c r="H61" s="51" t="s">
        <v>290</v>
      </c>
      <c r="I61" s="51" t="s">
        <v>54</v>
      </c>
      <c r="J61" s="51">
        <v>100</v>
      </c>
      <c r="K61" s="51" t="s">
        <v>77</v>
      </c>
      <c r="L61" s="51" t="s">
        <v>291</v>
      </c>
      <c r="M61" s="51">
        <v>200</v>
      </c>
      <c r="N61" s="51" t="s">
        <v>292</v>
      </c>
      <c r="O61" s="51" t="s">
        <v>293</v>
      </c>
      <c r="P61" s="51" t="s">
        <v>133</v>
      </c>
      <c r="Q61" s="51">
        <v>2</v>
      </c>
      <c r="R61" s="51">
        <v>1</v>
      </c>
      <c r="S61" s="51">
        <v>729</v>
      </c>
      <c r="T61" s="51">
        <v>3640</v>
      </c>
      <c r="U61" s="51">
        <v>106</v>
      </c>
      <c r="V61" s="51">
        <v>481</v>
      </c>
      <c r="W61" s="51">
        <v>12</v>
      </c>
      <c r="X61" s="51">
        <v>44</v>
      </c>
      <c r="Y61" s="51" t="s">
        <v>282</v>
      </c>
      <c r="Z61" s="51" t="s">
        <v>59</v>
      </c>
      <c r="AA61" s="51" t="s">
        <v>60</v>
      </c>
      <c r="AB61" s="51" t="s">
        <v>59</v>
      </c>
      <c r="AC61" s="51" t="s">
        <v>60</v>
      </c>
      <c r="AD61" s="51" t="s">
        <v>60</v>
      </c>
      <c r="AE61" s="51" t="s">
        <v>60</v>
      </c>
      <c r="AF61" s="51" t="s">
        <v>59</v>
      </c>
      <c r="AG61" s="71"/>
      <c r="AH61" s="71"/>
      <c r="AI61" s="77"/>
      <c r="AJ61" s="71"/>
      <c r="AK61" s="71"/>
      <c r="AL61" s="72"/>
      <c r="AM61" s="51"/>
    </row>
    <row r="62" ht="273" hidden="1" customHeight="1" spans="1:39">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71"/>
      <c r="AH62" s="71"/>
      <c r="AI62" s="78"/>
      <c r="AJ62" s="71"/>
      <c r="AK62" s="71"/>
      <c r="AL62" s="73"/>
      <c r="AM62" s="51"/>
    </row>
    <row r="63" ht="408.95" hidden="1" customHeight="1" spans="1:39">
      <c r="A63" s="51">
        <v>46</v>
      </c>
      <c r="B63" s="51" t="s">
        <v>47</v>
      </c>
      <c r="C63" s="51" t="s">
        <v>48</v>
      </c>
      <c r="D63" s="51" t="s">
        <v>61</v>
      </c>
      <c r="E63" s="51" t="s">
        <v>62</v>
      </c>
      <c r="F63" s="51" t="s">
        <v>275</v>
      </c>
      <c r="G63" s="51" t="s">
        <v>294</v>
      </c>
      <c r="H63" s="51" t="s">
        <v>295</v>
      </c>
      <c r="I63" s="51" t="s">
        <v>54</v>
      </c>
      <c r="J63" s="51" t="s">
        <v>296</v>
      </c>
      <c r="K63" s="51" t="s">
        <v>297</v>
      </c>
      <c r="L63" s="51" t="s">
        <v>298</v>
      </c>
      <c r="M63" s="51">
        <v>50</v>
      </c>
      <c r="N63" s="51" t="s">
        <v>299</v>
      </c>
      <c r="O63" s="51" t="s">
        <v>300</v>
      </c>
      <c r="P63" s="51" t="s">
        <v>42</v>
      </c>
      <c r="Q63" s="51">
        <v>0</v>
      </c>
      <c r="R63" s="51">
        <v>3</v>
      </c>
      <c r="S63" s="51">
        <v>20</v>
      </c>
      <c r="T63" s="51">
        <v>50</v>
      </c>
      <c r="U63" s="51">
        <v>15</v>
      </c>
      <c r="V63" s="51">
        <v>40</v>
      </c>
      <c r="W63" s="51">
        <v>0</v>
      </c>
      <c r="X63" s="51">
        <v>0</v>
      </c>
      <c r="Y63" s="65" t="s">
        <v>282</v>
      </c>
      <c r="Z63" s="51" t="s">
        <v>59</v>
      </c>
      <c r="AA63" s="51" t="s">
        <v>60</v>
      </c>
      <c r="AB63" s="51" t="s">
        <v>59</v>
      </c>
      <c r="AC63" s="51" t="s">
        <v>60</v>
      </c>
      <c r="AD63" s="51" t="s">
        <v>60</v>
      </c>
      <c r="AE63" s="51" t="s">
        <v>60</v>
      </c>
      <c r="AF63" s="51" t="s">
        <v>59</v>
      </c>
      <c r="AG63" s="71"/>
      <c r="AH63" s="71"/>
      <c r="AI63" s="71"/>
      <c r="AJ63" s="71"/>
      <c r="AK63" s="71"/>
      <c r="AL63" s="71"/>
      <c r="AM63" s="51"/>
    </row>
    <row r="64" ht="341.1" hidden="1" customHeight="1" spans="1:39">
      <c r="A64" s="51">
        <v>47</v>
      </c>
      <c r="B64" s="51" t="s">
        <v>47</v>
      </c>
      <c r="C64" s="51" t="s">
        <v>48</v>
      </c>
      <c r="D64" s="51" t="s">
        <v>150</v>
      </c>
      <c r="E64" s="51" t="s">
        <v>150</v>
      </c>
      <c r="F64" s="51" t="s">
        <v>275</v>
      </c>
      <c r="G64" s="51" t="s">
        <v>283</v>
      </c>
      <c r="H64" s="51" t="s">
        <v>301</v>
      </c>
      <c r="I64" s="51" t="s">
        <v>54</v>
      </c>
      <c r="J64" s="51">
        <v>200</v>
      </c>
      <c r="K64" s="51" t="s">
        <v>221</v>
      </c>
      <c r="L64" s="51" t="s">
        <v>302</v>
      </c>
      <c r="M64" s="51">
        <v>20</v>
      </c>
      <c r="N64" s="51" t="s">
        <v>303</v>
      </c>
      <c r="O64" s="51" t="s">
        <v>304</v>
      </c>
      <c r="P64" s="51" t="s">
        <v>305</v>
      </c>
      <c r="Q64" s="51">
        <v>4</v>
      </c>
      <c r="R64" s="51">
        <v>9</v>
      </c>
      <c r="S64" s="51">
        <v>700</v>
      </c>
      <c r="T64" s="51">
        <v>1000</v>
      </c>
      <c r="U64" s="51">
        <v>75</v>
      </c>
      <c r="V64" s="51">
        <v>85</v>
      </c>
      <c r="W64" s="51">
        <v>10</v>
      </c>
      <c r="X64" s="51">
        <v>13</v>
      </c>
      <c r="Y64" s="51" t="s">
        <v>188</v>
      </c>
      <c r="Z64" s="51" t="s">
        <v>59</v>
      </c>
      <c r="AA64" s="51" t="s">
        <v>60</v>
      </c>
      <c r="AB64" s="51" t="s">
        <v>59</v>
      </c>
      <c r="AC64" s="51" t="s">
        <v>60</v>
      </c>
      <c r="AD64" s="51" t="s">
        <v>60</v>
      </c>
      <c r="AE64" s="51" t="s">
        <v>59</v>
      </c>
      <c r="AF64" s="51" t="s">
        <v>59</v>
      </c>
      <c r="AG64" s="71"/>
      <c r="AH64" s="71"/>
      <c r="AI64" s="71"/>
      <c r="AJ64" s="71"/>
      <c r="AK64" s="71"/>
      <c r="AL64" s="71"/>
      <c r="AM64" s="51" t="s">
        <v>83</v>
      </c>
    </row>
    <row r="65" ht="279.95" hidden="1" customHeight="1" spans="1:39">
      <c r="A65" s="51">
        <v>48</v>
      </c>
      <c r="B65" s="51" t="s">
        <v>306</v>
      </c>
      <c r="C65" s="51" t="s">
        <v>48</v>
      </c>
      <c r="D65" s="51" t="s">
        <v>61</v>
      </c>
      <c r="E65" s="51" t="s">
        <v>84</v>
      </c>
      <c r="F65" s="51" t="s">
        <v>151</v>
      </c>
      <c r="G65" s="51" t="s">
        <v>307</v>
      </c>
      <c r="H65" s="51" t="s">
        <v>308</v>
      </c>
      <c r="I65" s="51" t="s">
        <v>54</v>
      </c>
      <c r="J65" s="51">
        <v>4800</v>
      </c>
      <c r="K65" s="51" t="s">
        <v>55</v>
      </c>
      <c r="L65" s="51" t="s">
        <v>309</v>
      </c>
      <c r="M65" s="51">
        <v>350</v>
      </c>
      <c r="N65" s="51" t="s">
        <v>310</v>
      </c>
      <c r="O65" s="51" t="s">
        <v>311</v>
      </c>
      <c r="P65" s="51" t="s">
        <v>312</v>
      </c>
      <c r="Q65" s="51" t="s">
        <v>312</v>
      </c>
      <c r="R65" s="51" t="s">
        <v>312</v>
      </c>
      <c r="S65" s="51">
        <v>25</v>
      </c>
      <c r="T65" s="51">
        <v>32</v>
      </c>
      <c r="U65" s="51" t="s">
        <v>312</v>
      </c>
      <c r="V65" s="51" t="s">
        <v>312</v>
      </c>
      <c r="W65" s="51" t="s">
        <v>312</v>
      </c>
      <c r="X65" s="51" t="s">
        <v>312</v>
      </c>
      <c r="Y65" s="51" t="s">
        <v>313</v>
      </c>
      <c r="Z65" s="51" t="s">
        <v>59</v>
      </c>
      <c r="AA65" s="51" t="s">
        <v>59</v>
      </c>
      <c r="AB65" s="51" t="s">
        <v>59</v>
      </c>
      <c r="AC65" s="51" t="s">
        <v>312</v>
      </c>
      <c r="AD65" s="51" t="s">
        <v>312</v>
      </c>
      <c r="AE65" s="51" t="s">
        <v>59</v>
      </c>
      <c r="AF65" s="51" t="s">
        <v>59</v>
      </c>
      <c r="AG65" s="71"/>
      <c r="AH65" s="71"/>
      <c r="AI65" s="71"/>
      <c r="AJ65" s="71"/>
      <c r="AK65" s="71"/>
      <c r="AL65" s="71"/>
      <c r="AM65" s="51" t="s">
        <v>314</v>
      </c>
    </row>
    <row r="66" ht="110.1" hidden="1" customHeight="1" spans="1:39">
      <c r="A66" s="51" t="s">
        <v>315</v>
      </c>
      <c r="B66" s="51"/>
      <c r="C66" s="51"/>
      <c r="D66" s="51"/>
      <c r="E66" s="51"/>
      <c r="F66" s="51"/>
      <c r="G66" s="51"/>
      <c r="H66" s="51"/>
      <c r="I66" s="81"/>
      <c r="J66" s="81"/>
      <c r="K66" s="81"/>
      <c r="L66" s="81"/>
      <c r="M66" s="51">
        <f>SUM(M67)</f>
        <v>5</v>
      </c>
      <c r="N66" s="59"/>
      <c r="O66" s="51"/>
      <c r="P66" s="51"/>
      <c r="Q66" s="51"/>
      <c r="R66" s="51"/>
      <c r="S66" s="51"/>
      <c r="T66" s="51"/>
      <c r="U66" s="51"/>
      <c r="V66" s="51"/>
      <c r="W66" s="51"/>
      <c r="X66" s="51"/>
      <c r="Y66" s="51"/>
      <c r="Z66" s="51"/>
      <c r="AA66" s="51"/>
      <c r="AB66" s="51"/>
      <c r="AC66" s="51"/>
      <c r="AD66" s="51"/>
      <c r="AE66" s="51"/>
      <c r="AF66" s="51"/>
      <c r="AG66" s="71"/>
      <c r="AH66" s="71"/>
      <c r="AI66" s="71"/>
      <c r="AJ66" s="71"/>
      <c r="AK66" s="71"/>
      <c r="AL66" s="71"/>
      <c r="AM66" s="51"/>
    </row>
    <row r="67" ht="356.1" hidden="1" customHeight="1" spans="1:39">
      <c r="A67" s="51">
        <v>1</v>
      </c>
      <c r="B67" s="51" t="s">
        <v>47</v>
      </c>
      <c r="C67" s="51" t="s">
        <v>48</v>
      </c>
      <c r="D67" s="51" t="s">
        <v>316</v>
      </c>
      <c r="E67" s="51" t="s">
        <v>317</v>
      </c>
      <c r="F67" s="51" t="s">
        <v>275</v>
      </c>
      <c r="G67" s="51" t="s">
        <v>318</v>
      </c>
      <c r="H67" s="51" t="s">
        <v>319</v>
      </c>
      <c r="I67" s="51" t="s">
        <v>54</v>
      </c>
      <c r="J67" s="51">
        <v>1</v>
      </c>
      <c r="K67" s="51" t="s">
        <v>320</v>
      </c>
      <c r="L67" s="51" t="s">
        <v>321</v>
      </c>
      <c r="M67" s="51">
        <v>5</v>
      </c>
      <c r="N67" s="51" t="s">
        <v>322</v>
      </c>
      <c r="O67" s="51" t="s">
        <v>323</v>
      </c>
      <c r="P67" s="51" t="s">
        <v>133</v>
      </c>
      <c r="Q67" s="51">
        <v>4</v>
      </c>
      <c r="R67" s="51">
        <v>2</v>
      </c>
      <c r="S67" s="51">
        <v>499</v>
      </c>
      <c r="T67" s="51">
        <v>2199</v>
      </c>
      <c r="U67" s="51">
        <v>430</v>
      </c>
      <c r="V67" s="51">
        <v>1910</v>
      </c>
      <c r="W67" s="51">
        <v>69</v>
      </c>
      <c r="X67" s="51">
        <v>289</v>
      </c>
      <c r="Y67" s="65" t="s">
        <v>282</v>
      </c>
      <c r="Z67" s="51" t="s">
        <v>59</v>
      </c>
      <c r="AA67" s="51" t="s">
        <v>60</v>
      </c>
      <c r="AB67" s="51" t="s">
        <v>59</v>
      </c>
      <c r="AC67" s="51" t="s">
        <v>60</v>
      </c>
      <c r="AD67" s="51" t="s">
        <v>60</v>
      </c>
      <c r="AE67" s="51" t="s">
        <v>60</v>
      </c>
      <c r="AF67" s="51" t="s">
        <v>59</v>
      </c>
      <c r="AG67" s="71"/>
      <c r="AH67" s="71"/>
      <c r="AI67" s="71"/>
      <c r="AJ67" s="71"/>
      <c r="AK67" s="71"/>
      <c r="AL67" s="71"/>
      <c r="AM67" s="51"/>
    </row>
    <row r="68" s="32" customFormat="1" ht="99" hidden="1" customHeight="1" spans="1:39">
      <c r="A68" s="51" t="s">
        <v>324</v>
      </c>
      <c r="B68" s="51"/>
      <c r="C68" s="51"/>
      <c r="D68" s="51"/>
      <c r="E68" s="51"/>
      <c r="F68" s="51"/>
      <c r="G68" s="51"/>
      <c r="H68" s="51"/>
      <c r="I68" s="51"/>
      <c r="J68" s="51"/>
      <c r="K68" s="51"/>
      <c r="L68" s="51"/>
      <c r="M68" s="51">
        <f>SUM(M69:M121)</f>
        <v>2826</v>
      </c>
      <c r="N68" s="59"/>
      <c r="O68" s="51"/>
      <c r="P68" s="51"/>
      <c r="Q68" s="51"/>
      <c r="R68" s="51"/>
      <c r="S68" s="51"/>
      <c r="T68" s="51"/>
      <c r="U68" s="51"/>
      <c r="V68" s="51"/>
      <c r="W68" s="51"/>
      <c r="X68" s="51"/>
      <c r="Y68" s="51"/>
      <c r="Z68" s="51"/>
      <c r="AA68" s="51"/>
      <c r="AB68" s="51"/>
      <c r="AC68" s="51"/>
      <c r="AD68" s="51"/>
      <c r="AE68" s="51"/>
      <c r="AF68" s="51"/>
      <c r="AG68" s="71"/>
      <c r="AH68" s="71"/>
      <c r="AI68" s="71"/>
      <c r="AJ68" s="71"/>
      <c r="AK68" s="71"/>
      <c r="AL68" s="71"/>
      <c r="AM68" s="51"/>
    </row>
    <row r="69" ht="380.1" hidden="1" customHeight="1" spans="1:39">
      <c r="A69" s="51">
        <v>1</v>
      </c>
      <c r="B69" s="51" t="s">
        <v>47</v>
      </c>
      <c r="C69" s="51" t="s">
        <v>48</v>
      </c>
      <c r="D69" s="51" t="s">
        <v>49</v>
      </c>
      <c r="E69" s="51" t="s">
        <v>325</v>
      </c>
      <c r="F69" s="51" t="s">
        <v>51</v>
      </c>
      <c r="G69" s="51" t="s">
        <v>326</v>
      </c>
      <c r="H69" s="51" t="s">
        <v>327</v>
      </c>
      <c r="I69" s="51" t="s">
        <v>54</v>
      </c>
      <c r="J69" s="51">
        <v>0.5</v>
      </c>
      <c r="K69" s="51" t="s">
        <v>328</v>
      </c>
      <c r="L69" s="51" t="s">
        <v>329</v>
      </c>
      <c r="M69" s="82">
        <v>12</v>
      </c>
      <c r="N69" s="51" t="s">
        <v>330</v>
      </c>
      <c r="O69" s="51" t="s">
        <v>331</v>
      </c>
      <c r="P69" s="51" t="s">
        <v>41</v>
      </c>
      <c r="Q69" s="51">
        <v>1</v>
      </c>
      <c r="R69" s="51"/>
      <c r="S69" s="51">
        <v>164</v>
      </c>
      <c r="T69" s="51">
        <v>832</v>
      </c>
      <c r="U69" s="51">
        <v>5</v>
      </c>
      <c r="V69" s="51">
        <v>19</v>
      </c>
      <c r="W69" s="51">
        <v>1</v>
      </c>
      <c r="X69" s="51">
        <v>4</v>
      </c>
      <c r="Y69" s="65" t="s">
        <v>58</v>
      </c>
      <c r="Z69" s="51" t="s">
        <v>332</v>
      </c>
      <c r="AA69" s="51" t="s">
        <v>60</v>
      </c>
      <c r="AB69" s="51" t="s">
        <v>60</v>
      </c>
      <c r="AC69" s="51" t="s">
        <v>60</v>
      </c>
      <c r="AD69" s="51" t="s">
        <v>60</v>
      </c>
      <c r="AE69" s="51" t="s">
        <v>60</v>
      </c>
      <c r="AF69" s="51" t="s">
        <v>60</v>
      </c>
      <c r="AG69" s="71"/>
      <c r="AH69" s="71"/>
      <c r="AI69" s="71"/>
      <c r="AJ69" s="71"/>
      <c r="AK69" s="71"/>
      <c r="AL69" s="71"/>
      <c r="AM69" s="51" t="s">
        <v>83</v>
      </c>
    </row>
    <row r="70" ht="380.1" hidden="1" customHeight="1" spans="1:39">
      <c r="A70" s="51">
        <v>2</v>
      </c>
      <c r="B70" s="51" t="s">
        <v>47</v>
      </c>
      <c r="C70" s="51" t="s">
        <v>48</v>
      </c>
      <c r="D70" s="51" t="s">
        <v>49</v>
      </c>
      <c r="E70" s="51" t="s">
        <v>325</v>
      </c>
      <c r="F70" s="51" t="s">
        <v>51</v>
      </c>
      <c r="G70" s="51" t="s">
        <v>333</v>
      </c>
      <c r="H70" s="51" t="s">
        <v>334</v>
      </c>
      <c r="I70" s="51" t="s">
        <v>54</v>
      </c>
      <c r="J70" s="51">
        <v>0.8</v>
      </c>
      <c r="K70" s="51" t="s">
        <v>328</v>
      </c>
      <c r="L70" s="51" t="s">
        <v>335</v>
      </c>
      <c r="M70" s="51">
        <v>24</v>
      </c>
      <c r="N70" s="51" t="s">
        <v>336</v>
      </c>
      <c r="O70" s="51" t="s">
        <v>336</v>
      </c>
      <c r="P70" s="51" t="s">
        <v>42</v>
      </c>
      <c r="Q70" s="51"/>
      <c r="R70" s="51">
        <v>1</v>
      </c>
      <c r="S70" s="51">
        <v>56</v>
      </c>
      <c r="T70" s="51">
        <v>280</v>
      </c>
      <c r="U70" s="51">
        <v>1</v>
      </c>
      <c r="V70" s="51">
        <v>4</v>
      </c>
      <c r="W70" s="51">
        <v>1</v>
      </c>
      <c r="X70" s="51">
        <v>2</v>
      </c>
      <c r="Y70" s="65" t="s">
        <v>58</v>
      </c>
      <c r="Z70" s="51" t="s">
        <v>332</v>
      </c>
      <c r="AA70" s="51" t="s">
        <v>60</v>
      </c>
      <c r="AB70" s="51" t="s">
        <v>60</v>
      </c>
      <c r="AC70" s="51" t="s">
        <v>60</v>
      </c>
      <c r="AD70" s="51" t="s">
        <v>60</v>
      </c>
      <c r="AE70" s="51" t="s">
        <v>60</v>
      </c>
      <c r="AF70" s="51" t="s">
        <v>60</v>
      </c>
      <c r="AG70" s="71"/>
      <c r="AH70" s="71"/>
      <c r="AI70" s="71"/>
      <c r="AJ70" s="71"/>
      <c r="AK70" s="71"/>
      <c r="AL70" s="71"/>
      <c r="AM70" s="51" t="s">
        <v>83</v>
      </c>
    </row>
    <row r="71" ht="380.1" hidden="1" customHeight="1" spans="1:39">
      <c r="A71" s="51">
        <v>3</v>
      </c>
      <c r="B71" s="51" t="s">
        <v>47</v>
      </c>
      <c r="C71" s="51" t="s">
        <v>48</v>
      </c>
      <c r="D71" s="51" t="s">
        <v>49</v>
      </c>
      <c r="E71" s="51" t="s">
        <v>325</v>
      </c>
      <c r="F71" s="51" t="s">
        <v>51</v>
      </c>
      <c r="G71" s="51" t="s">
        <v>337</v>
      </c>
      <c r="H71" s="51" t="s">
        <v>338</v>
      </c>
      <c r="I71" s="51" t="s">
        <v>54</v>
      </c>
      <c r="J71" s="51">
        <v>1</v>
      </c>
      <c r="K71" s="51" t="s">
        <v>328</v>
      </c>
      <c r="L71" s="51" t="s">
        <v>339</v>
      </c>
      <c r="M71" s="82">
        <v>12</v>
      </c>
      <c r="N71" s="51" t="s">
        <v>340</v>
      </c>
      <c r="O71" s="51" t="s">
        <v>341</v>
      </c>
      <c r="P71" s="51" t="s">
        <v>41</v>
      </c>
      <c r="Q71" s="51">
        <v>1</v>
      </c>
      <c r="R71" s="51"/>
      <c r="S71" s="51">
        <v>50</v>
      </c>
      <c r="T71" s="51">
        <v>250</v>
      </c>
      <c r="U71" s="51">
        <v>50</v>
      </c>
      <c r="V71" s="51">
        <v>250</v>
      </c>
      <c r="W71" s="51">
        <v>0</v>
      </c>
      <c r="X71" s="51">
        <v>0</v>
      </c>
      <c r="Y71" s="65" t="s">
        <v>58</v>
      </c>
      <c r="Z71" s="51" t="s">
        <v>332</v>
      </c>
      <c r="AA71" s="51" t="s">
        <v>60</v>
      </c>
      <c r="AB71" s="51" t="s">
        <v>60</v>
      </c>
      <c r="AC71" s="51" t="s">
        <v>60</v>
      </c>
      <c r="AD71" s="51" t="s">
        <v>60</v>
      </c>
      <c r="AE71" s="51" t="s">
        <v>60</v>
      </c>
      <c r="AF71" s="51" t="s">
        <v>60</v>
      </c>
      <c r="AG71" s="71"/>
      <c r="AH71" s="71"/>
      <c r="AI71" s="71"/>
      <c r="AJ71" s="71"/>
      <c r="AK71" s="71"/>
      <c r="AL71" s="71"/>
      <c r="AM71" s="51" t="s">
        <v>83</v>
      </c>
    </row>
    <row r="72" ht="366.95" hidden="1" customHeight="1" spans="1:39">
      <c r="A72" s="51">
        <v>4</v>
      </c>
      <c r="B72" s="51" t="s">
        <v>47</v>
      </c>
      <c r="C72" s="51" t="s">
        <v>48</v>
      </c>
      <c r="D72" s="51" t="s">
        <v>49</v>
      </c>
      <c r="E72" s="51" t="s">
        <v>325</v>
      </c>
      <c r="F72" s="51" t="s">
        <v>51</v>
      </c>
      <c r="G72" s="51" t="s">
        <v>52</v>
      </c>
      <c r="H72" s="51" t="s">
        <v>342</v>
      </c>
      <c r="I72" s="51" t="s">
        <v>54</v>
      </c>
      <c r="J72" s="51">
        <v>8</v>
      </c>
      <c r="K72" s="51" t="s">
        <v>343</v>
      </c>
      <c r="L72" s="51" t="s">
        <v>344</v>
      </c>
      <c r="M72" s="82">
        <v>20</v>
      </c>
      <c r="N72" s="51" t="s">
        <v>345</v>
      </c>
      <c r="O72" s="51" t="s">
        <v>346</v>
      </c>
      <c r="P72" s="51" t="s">
        <v>41</v>
      </c>
      <c r="Q72" s="51">
        <v>1</v>
      </c>
      <c r="R72" s="51"/>
      <c r="S72" s="51">
        <v>300</v>
      </c>
      <c r="T72" s="51">
        <v>290</v>
      </c>
      <c r="U72" s="51">
        <v>300</v>
      </c>
      <c r="V72" s="51">
        <v>290</v>
      </c>
      <c r="W72" s="51">
        <v>0</v>
      </c>
      <c r="X72" s="51">
        <v>0</v>
      </c>
      <c r="Y72" s="65" t="s">
        <v>58</v>
      </c>
      <c r="Z72" s="51" t="s">
        <v>332</v>
      </c>
      <c r="AA72" s="51" t="s">
        <v>60</v>
      </c>
      <c r="AB72" s="51" t="s">
        <v>60</v>
      </c>
      <c r="AC72" s="51" t="s">
        <v>60</v>
      </c>
      <c r="AD72" s="51" t="s">
        <v>60</v>
      </c>
      <c r="AE72" s="51" t="s">
        <v>60</v>
      </c>
      <c r="AF72" s="51" t="s">
        <v>60</v>
      </c>
      <c r="AG72" s="71"/>
      <c r="AH72" s="71"/>
      <c r="AI72" s="71"/>
      <c r="AJ72" s="71"/>
      <c r="AK72" s="71"/>
      <c r="AL72" s="71"/>
      <c r="AM72" s="51" t="s">
        <v>83</v>
      </c>
    </row>
    <row r="73" ht="366.95" hidden="1" customHeight="1" spans="1:39">
      <c r="A73" s="51">
        <v>5</v>
      </c>
      <c r="B73" s="51" t="s">
        <v>47</v>
      </c>
      <c r="C73" s="51" t="s">
        <v>48</v>
      </c>
      <c r="D73" s="51" t="s">
        <v>49</v>
      </c>
      <c r="E73" s="51" t="s">
        <v>325</v>
      </c>
      <c r="F73" s="51" t="s">
        <v>51</v>
      </c>
      <c r="G73" s="51" t="s">
        <v>75</v>
      </c>
      <c r="H73" s="51" t="s">
        <v>347</v>
      </c>
      <c r="I73" s="51" t="s">
        <v>54</v>
      </c>
      <c r="J73" s="51">
        <v>0.25</v>
      </c>
      <c r="K73" s="51" t="s">
        <v>328</v>
      </c>
      <c r="L73" s="51" t="s">
        <v>348</v>
      </c>
      <c r="M73" s="82">
        <v>10</v>
      </c>
      <c r="N73" s="51" t="s">
        <v>349</v>
      </c>
      <c r="O73" s="51" t="s">
        <v>350</v>
      </c>
      <c r="P73" s="51" t="s">
        <v>41</v>
      </c>
      <c r="Q73" s="51">
        <v>1</v>
      </c>
      <c r="R73" s="51"/>
      <c r="S73" s="51">
        <v>40</v>
      </c>
      <c r="T73" s="51">
        <v>300</v>
      </c>
      <c r="U73" s="51">
        <v>0</v>
      </c>
      <c r="V73" s="51">
        <v>0</v>
      </c>
      <c r="W73" s="51">
        <v>0</v>
      </c>
      <c r="X73" s="51">
        <v>0</v>
      </c>
      <c r="Y73" s="65" t="s">
        <v>58</v>
      </c>
      <c r="Z73" s="51" t="s">
        <v>332</v>
      </c>
      <c r="AA73" s="51" t="s">
        <v>60</v>
      </c>
      <c r="AB73" s="51" t="s">
        <v>60</v>
      </c>
      <c r="AC73" s="51" t="s">
        <v>60</v>
      </c>
      <c r="AD73" s="51" t="s">
        <v>60</v>
      </c>
      <c r="AE73" s="51" t="s">
        <v>60</v>
      </c>
      <c r="AF73" s="51" t="s">
        <v>60</v>
      </c>
      <c r="AG73" s="71"/>
      <c r="AH73" s="71"/>
      <c r="AI73" s="71"/>
      <c r="AJ73" s="71"/>
      <c r="AK73" s="71"/>
      <c r="AL73" s="71"/>
      <c r="AM73" s="51" t="s">
        <v>83</v>
      </c>
    </row>
    <row r="74" ht="366.95" hidden="1" customHeight="1" spans="1:39">
      <c r="A74" s="51">
        <v>6</v>
      </c>
      <c r="B74" s="51" t="s">
        <v>47</v>
      </c>
      <c r="C74" s="51" t="s">
        <v>48</v>
      </c>
      <c r="D74" s="51" t="s">
        <v>49</v>
      </c>
      <c r="E74" s="51" t="s">
        <v>325</v>
      </c>
      <c r="F74" s="51" t="s">
        <v>51</v>
      </c>
      <c r="G74" s="51" t="s">
        <v>351</v>
      </c>
      <c r="H74" s="51" t="s">
        <v>352</v>
      </c>
      <c r="I74" s="51" t="s">
        <v>54</v>
      </c>
      <c r="J74" s="51">
        <v>0.35</v>
      </c>
      <c r="K74" s="51" t="s">
        <v>328</v>
      </c>
      <c r="L74" s="51" t="s">
        <v>353</v>
      </c>
      <c r="M74" s="82">
        <v>12</v>
      </c>
      <c r="N74" s="51" t="s">
        <v>354</v>
      </c>
      <c r="O74" s="51" t="s">
        <v>355</v>
      </c>
      <c r="P74" s="51" t="s">
        <v>41</v>
      </c>
      <c r="Q74" s="51">
        <v>1</v>
      </c>
      <c r="R74" s="51"/>
      <c r="S74" s="51">
        <v>215</v>
      </c>
      <c r="T74" s="51">
        <v>1175</v>
      </c>
      <c r="U74" s="51">
        <v>5</v>
      </c>
      <c r="V74" s="51">
        <v>23</v>
      </c>
      <c r="W74" s="51">
        <v>0</v>
      </c>
      <c r="X74" s="51">
        <v>0</v>
      </c>
      <c r="Y74" s="65" t="s">
        <v>58</v>
      </c>
      <c r="Z74" s="51" t="s">
        <v>332</v>
      </c>
      <c r="AA74" s="51" t="s">
        <v>60</v>
      </c>
      <c r="AB74" s="51" t="s">
        <v>60</v>
      </c>
      <c r="AC74" s="51" t="s">
        <v>60</v>
      </c>
      <c r="AD74" s="51" t="s">
        <v>60</v>
      </c>
      <c r="AE74" s="51" t="s">
        <v>60</v>
      </c>
      <c r="AF74" s="51" t="s">
        <v>60</v>
      </c>
      <c r="AG74" s="71"/>
      <c r="AH74" s="71"/>
      <c r="AI74" s="71"/>
      <c r="AJ74" s="71"/>
      <c r="AK74" s="71"/>
      <c r="AL74" s="71"/>
      <c r="AM74" s="51" t="s">
        <v>83</v>
      </c>
    </row>
    <row r="75" ht="365.1" hidden="1" customHeight="1" spans="1:39">
      <c r="A75" s="51">
        <v>7</v>
      </c>
      <c r="B75" s="51" t="s">
        <v>47</v>
      </c>
      <c r="C75" s="51" t="s">
        <v>48</v>
      </c>
      <c r="D75" s="51" t="s">
        <v>49</v>
      </c>
      <c r="E75" s="51" t="s">
        <v>325</v>
      </c>
      <c r="F75" s="51" t="s">
        <v>51</v>
      </c>
      <c r="G75" s="51" t="s">
        <v>356</v>
      </c>
      <c r="H75" s="51" t="s">
        <v>357</v>
      </c>
      <c r="I75" s="51" t="s">
        <v>54</v>
      </c>
      <c r="J75" s="51">
        <v>0.5</v>
      </c>
      <c r="K75" s="51" t="s">
        <v>328</v>
      </c>
      <c r="L75" s="51" t="s">
        <v>358</v>
      </c>
      <c r="M75" s="82">
        <v>20</v>
      </c>
      <c r="N75" s="51" t="s">
        <v>359</v>
      </c>
      <c r="O75" s="51" t="s">
        <v>360</v>
      </c>
      <c r="P75" s="51" t="s">
        <v>42</v>
      </c>
      <c r="Q75" s="51"/>
      <c r="R75" s="51">
        <v>1</v>
      </c>
      <c r="S75" s="51">
        <v>50</v>
      </c>
      <c r="T75" s="51">
        <v>250</v>
      </c>
      <c r="U75" s="51">
        <v>50</v>
      </c>
      <c r="V75" s="51">
        <v>250</v>
      </c>
      <c r="W75" s="51">
        <v>0</v>
      </c>
      <c r="X75" s="51">
        <v>0</v>
      </c>
      <c r="Y75" s="65" t="s">
        <v>58</v>
      </c>
      <c r="Z75" s="51" t="s">
        <v>332</v>
      </c>
      <c r="AA75" s="51" t="s">
        <v>60</v>
      </c>
      <c r="AB75" s="51" t="s">
        <v>60</v>
      </c>
      <c r="AC75" s="51" t="s">
        <v>60</v>
      </c>
      <c r="AD75" s="51" t="s">
        <v>60</v>
      </c>
      <c r="AE75" s="51" t="s">
        <v>60</v>
      </c>
      <c r="AF75" s="51" t="s">
        <v>60</v>
      </c>
      <c r="AG75" s="71"/>
      <c r="AH75" s="71"/>
      <c r="AI75" s="71"/>
      <c r="AJ75" s="71"/>
      <c r="AK75" s="71"/>
      <c r="AL75" s="71"/>
      <c r="AM75" s="51" t="s">
        <v>83</v>
      </c>
    </row>
    <row r="76" ht="365.1" hidden="1" customHeight="1" spans="1:39">
      <c r="A76" s="51">
        <v>8</v>
      </c>
      <c r="B76" s="51" t="s">
        <v>47</v>
      </c>
      <c r="C76" s="51" t="s">
        <v>48</v>
      </c>
      <c r="D76" s="51" t="s">
        <v>49</v>
      </c>
      <c r="E76" s="51" t="s">
        <v>325</v>
      </c>
      <c r="F76" s="51" t="s">
        <v>51</v>
      </c>
      <c r="G76" s="51" t="s">
        <v>361</v>
      </c>
      <c r="H76" s="51" t="s">
        <v>362</v>
      </c>
      <c r="I76" s="51" t="s">
        <v>54</v>
      </c>
      <c r="J76" s="51">
        <v>50</v>
      </c>
      <c r="K76" s="51" t="s">
        <v>343</v>
      </c>
      <c r="L76" s="51" t="s">
        <v>363</v>
      </c>
      <c r="M76" s="82">
        <v>20</v>
      </c>
      <c r="N76" s="51" t="s">
        <v>364</v>
      </c>
      <c r="O76" s="51" t="s">
        <v>365</v>
      </c>
      <c r="P76" s="51" t="s">
        <v>42</v>
      </c>
      <c r="Q76" s="51"/>
      <c r="R76" s="51">
        <v>1</v>
      </c>
      <c r="S76" s="51">
        <v>200</v>
      </c>
      <c r="T76" s="51">
        <v>900</v>
      </c>
      <c r="U76" s="51">
        <v>9</v>
      </c>
      <c r="V76" s="51">
        <v>45</v>
      </c>
      <c r="W76" s="51">
        <v>1</v>
      </c>
      <c r="X76" s="51">
        <v>4</v>
      </c>
      <c r="Y76" s="65" t="s">
        <v>58</v>
      </c>
      <c r="Z76" s="51" t="s">
        <v>332</v>
      </c>
      <c r="AA76" s="51" t="s">
        <v>60</v>
      </c>
      <c r="AB76" s="51" t="s">
        <v>60</v>
      </c>
      <c r="AC76" s="51" t="s">
        <v>60</v>
      </c>
      <c r="AD76" s="51" t="s">
        <v>60</v>
      </c>
      <c r="AE76" s="51" t="s">
        <v>60</v>
      </c>
      <c r="AF76" s="51" t="s">
        <v>60</v>
      </c>
      <c r="AG76" s="71"/>
      <c r="AH76" s="71"/>
      <c r="AI76" s="71"/>
      <c r="AJ76" s="71"/>
      <c r="AK76" s="71"/>
      <c r="AL76" s="71"/>
      <c r="AM76" s="51" t="s">
        <v>83</v>
      </c>
    </row>
    <row r="77" s="37" customFormat="1" ht="305.1" hidden="1" customHeight="1" spans="1:39">
      <c r="A77" s="79">
        <v>9</v>
      </c>
      <c r="B77" s="53" t="s">
        <v>47</v>
      </c>
      <c r="C77" s="53" t="s">
        <v>48</v>
      </c>
      <c r="D77" s="53" t="s">
        <v>49</v>
      </c>
      <c r="E77" s="53" t="s">
        <v>325</v>
      </c>
      <c r="F77" s="53" t="s">
        <v>51</v>
      </c>
      <c r="G77" s="53" t="s">
        <v>333</v>
      </c>
      <c r="H77" s="53" t="s">
        <v>366</v>
      </c>
      <c r="I77" s="53" t="s">
        <v>54</v>
      </c>
      <c r="J77" s="83">
        <v>2.5</v>
      </c>
      <c r="K77" s="83" t="s">
        <v>328</v>
      </c>
      <c r="L77" s="53" t="s">
        <v>367</v>
      </c>
      <c r="M77" s="84">
        <v>87.5</v>
      </c>
      <c r="N77" s="53" t="s">
        <v>368</v>
      </c>
      <c r="O77" s="53" t="s">
        <v>369</v>
      </c>
      <c r="P77" s="83" t="s">
        <v>42</v>
      </c>
      <c r="Q77" s="53"/>
      <c r="R77" s="86">
        <v>1</v>
      </c>
      <c r="S77" s="53">
        <v>89</v>
      </c>
      <c r="T77" s="53">
        <v>375</v>
      </c>
      <c r="U77" s="53">
        <v>4</v>
      </c>
      <c r="V77" s="53">
        <v>19</v>
      </c>
      <c r="W77" s="53">
        <v>4</v>
      </c>
      <c r="X77" s="53">
        <v>15</v>
      </c>
      <c r="Y77" s="87">
        <v>0.95</v>
      </c>
      <c r="Z77" s="53" t="s">
        <v>332</v>
      </c>
      <c r="AA77" s="53" t="s">
        <v>60</v>
      </c>
      <c r="AB77" s="53" t="s">
        <v>60</v>
      </c>
      <c r="AC77" s="53" t="s">
        <v>60</v>
      </c>
      <c r="AD77" s="53" t="s">
        <v>60</v>
      </c>
      <c r="AE77" s="53" t="s">
        <v>60</v>
      </c>
      <c r="AF77" s="53" t="s">
        <v>60</v>
      </c>
      <c r="AG77" s="74"/>
      <c r="AH77" s="74"/>
      <c r="AI77" s="74"/>
      <c r="AJ77" s="74"/>
      <c r="AK77" s="88"/>
      <c r="AL77" s="88"/>
      <c r="AM77" s="89"/>
    </row>
    <row r="78" s="37" customFormat="1" ht="305.1" hidden="1" customHeight="1" spans="1:39">
      <c r="A78" s="79">
        <v>10</v>
      </c>
      <c r="B78" s="53" t="s">
        <v>47</v>
      </c>
      <c r="C78" s="53" t="s">
        <v>48</v>
      </c>
      <c r="D78" s="53" t="s">
        <v>49</v>
      </c>
      <c r="E78" s="53" t="s">
        <v>325</v>
      </c>
      <c r="F78" s="53" t="s">
        <v>51</v>
      </c>
      <c r="G78" s="53" t="s">
        <v>361</v>
      </c>
      <c r="H78" s="53" t="s">
        <v>370</v>
      </c>
      <c r="I78" s="53" t="s">
        <v>54</v>
      </c>
      <c r="J78" s="83">
        <v>3.5</v>
      </c>
      <c r="K78" s="53" t="s">
        <v>328</v>
      </c>
      <c r="L78" s="53" t="s">
        <v>371</v>
      </c>
      <c r="M78" s="85">
        <v>120</v>
      </c>
      <c r="N78" s="53" t="s">
        <v>364</v>
      </c>
      <c r="O78" s="53" t="s">
        <v>372</v>
      </c>
      <c r="P78" s="83" t="s">
        <v>42</v>
      </c>
      <c r="Q78" s="83"/>
      <c r="R78" s="83">
        <v>1</v>
      </c>
      <c r="S78" s="86">
        <v>247</v>
      </c>
      <c r="T78" s="86">
        <v>1145</v>
      </c>
      <c r="U78" s="86">
        <v>1</v>
      </c>
      <c r="V78" s="86">
        <v>4</v>
      </c>
      <c r="W78" s="86">
        <v>0</v>
      </c>
      <c r="X78" s="86">
        <v>0</v>
      </c>
      <c r="Y78" s="87">
        <v>0.95</v>
      </c>
      <c r="Z78" s="53" t="s">
        <v>332</v>
      </c>
      <c r="AA78" s="53" t="s">
        <v>60</v>
      </c>
      <c r="AB78" s="53" t="s">
        <v>60</v>
      </c>
      <c r="AC78" s="53" t="s">
        <v>60</v>
      </c>
      <c r="AD78" s="53" t="s">
        <v>60</v>
      </c>
      <c r="AE78" s="53" t="s">
        <v>60</v>
      </c>
      <c r="AF78" s="53" t="s">
        <v>60</v>
      </c>
      <c r="AG78" s="74"/>
      <c r="AH78" s="74"/>
      <c r="AI78" s="74"/>
      <c r="AJ78" s="74"/>
      <c r="AK78" s="88"/>
      <c r="AL78" s="88"/>
      <c r="AM78" s="89"/>
    </row>
    <row r="79" s="37" customFormat="1" ht="305.1" hidden="1" customHeight="1" spans="1:39">
      <c r="A79" s="79">
        <v>11</v>
      </c>
      <c r="B79" s="53" t="s">
        <v>47</v>
      </c>
      <c r="C79" s="53" t="s">
        <v>48</v>
      </c>
      <c r="D79" s="53" t="s">
        <v>49</v>
      </c>
      <c r="E79" s="53" t="s">
        <v>325</v>
      </c>
      <c r="F79" s="53" t="s">
        <v>51</v>
      </c>
      <c r="G79" s="53" t="s">
        <v>373</v>
      </c>
      <c r="H79" s="53" t="s">
        <v>374</v>
      </c>
      <c r="I79" s="53" t="s">
        <v>54</v>
      </c>
      <c r="J79" s="83">
        <v>3.5</v>
      </c>
      <c r="K79" s="83" t="s">
        <v>328</v>
      </c>
      <c r="L79" s="53" t="s">
        <v>375</v>
      </c>
      <c r="M79" s="85">
        <v>140</v>
      </c>
      <c r="N79" s="53" t="s">
        <v>376</v>
      </c>
      <c r="O79" s="53" t="s">
        <v>377</v>
      </c>
      <c r="P79" s="83" t="s">
        <v>42</v>
      </c>
      <c r="Q79" s="83"/>
      <c r="R79" s="83">
        <v>1</v>
      </c>
      <c r="S79" s="86">
        <v>300</v>
      </c>
      <c r="T79" s="86">
        <v>290</v>
      </c>
      <c r="U79" s="86">
        <v>300</v>
      </c>
      <c r="V79" s="86">
        <v>290</v>
      </c>
      <c r="W79" s="86">
        <v>0</v>
      </c>
      <c r="X79" s="86">
        <v>0</v>
      </c>
      <c r="Y79" s="87">
        <v>0.95</v>
      </c>
      <c r="Z79" s="53" t="s">
        <v>332</v>
      </c>
      <c r="AA79" s="53" t="s">
        <v>60</v>
      </c>
      <c r="AB79" s="53" t="s">
        <v>60</v>
      </c>
      <c r="AC79" s="53" t="s">
        <v>60</v>
      </c>
      <c r="AD79" s="53" t="s">
        <v>60</v>
      </c>
      <c r="AE79" s="53" t="s">
        <v>60</v>
      </c>
      <c r="AF79" s="53" t="s">
        <v>60</v>
      </c>
      <c r="AG79" s="74"/>
      <c r="AH79" s="74"/>
      <c r="AI79" s="74"/>
      <c r="AJ79" s="74"/>
      <c r="AK79" s="88"/>
      <c r="AL79" s="88"/>
      <c r="AM79" s="89"/>
    </row>
    <row r="80" s="37" customFormat="1" ht="305.1" hidden="1" customHeight="1" spans="1:39">
      <c r="A80" s="79">
        <v>12</v>
      </c>
      <c r="B80" s="53" t="s">
        <v>47</v>
      </c>
      <c r="C80" s="53" t="s">
        <v>48</v>
      </c>
      <c r="D80" s="53" t="s">
        <v>49</v>
      </c>
      <c r="E80" s="53" t="s">
        <v>325</v>
      </c>
      <c r="F80" s="53" t="s">
        <v>51</v>
      </c>
      <c r="G80" s="53" t="s">
        <v>373</v>
      </c>
      <c r="H80" s="53" t="s">
        <v>378</v>
      </c>
      <c r="I80" s="83" t="s">
        <v>54</v>
      </c>
      <c r="J80" s="83">
        <v>4.5</v>
      </c>
      <c r="K80" s="83" t="s">
        <v>328</v>
      </c>
      <c r="L80" s="53" t="s">
        <v>379</v>
      </c>
      <c r="M80" s="53">
        <v>157.5</v>
      </c>
      <c r="N80" s="53" t="s">
        <v>330</v>
      </c>
      <c r="O80" s="53" t="s">
        <v>380</v>
      </c>
      <c r="P80" s="83" t="s">
        <v>42</v>
      </c>
      <c r="Q80" s="53"/>
      <c r="R80" s="83">
        <v>1</v>
      </c>
      <c r="S80" s="83">
        <v>400</v>
      </c>
      <c r="T80" s="83">
        <v>2800</v>
      </c>
      <c r="U80" s="83">
        <v>10</v>
      </c>
      <c r="V80" s="83">
        <v>53</v>
      </c>
      <c r="W80" s="83">
        <v>1</v>
      </c>
      <c r="X80" s="83">
        <v>6</v>
      </c>
      <c r="Y80" s="87">
        <v>0.95</v>
      </c>
      <c r="Z80" s="53" t="s">
        <v>332</v>
      </c>
      <c r="AA80" s="53" t="s">
        <v>60</v>
      </c>
      <c r="AB80" s="53" t="s">
        <v>60</v>
      </c>
      <c r="AC80" s="53" t="s">
        <v>60</v>
      </c>
      <c r="AD80" s="53" t="s">
        <v>60</v>
      </c>
      <c r="AE80" s="53" t="s">
        <v>60</v>
      </c>
      <c r="AF80" s="53" t="s">
        <v>60</v>
      </c>
      <c r="AG80" s="74"/>
      <c r="AH80" s="74"/>
      <c r="AI80" s="74"/>
      <c r="AJ80" s="74"/>
      <c r="AK80" s="88"/>
      <c r="AL80" s="88"/>
      <c r="AM80" s="89"/>
    </row>
    <row r="81" ht="321.95" hidden="1" customHeight="1" spans="1:39">
      <c r="A81" s="51">
        <v>13</v>
      </c>
      <c r="B81" s="51" t="s">
        <v>47</v>
      </c>
      <c r="C81" s="51" t="s">
        <v>48</v>
      </c>
      <c r="D81" s="51" t="s">
        <v>49</v>
      </c>
      <c r="E81" s="51" t="s">
        <v>325</v>
      </c>
      <c r="F81" s="51" t="s">
        <v>108</v>
      </c>
      <c r="G81" s="51" t="s">
        <v>381</v>
      </c>
      <c r="H81" s="51" t="s">
        <v>382</v>
      </c>
      <c r="I81" s="51" t="s">
        <v>54</v>
      </c>
      <c r="J81" s="51">
        <v>1200</v>
      </c>
      <c r="K81" s="51" t="s">
        <v>343</v>
      </c>
      <c r="L81" s="51" t="s">
        <v>383</v>
      </c>
      <c r="M81" s="51">
        <v>54</v>
      </c>
      <c r="N81" s="51" t="s">
        <v>384</v>
      </c>
      <c r="O81" s="51" t="s">
        <v>385</v>
      </c>
      <c r="P81" s="51" t="s">
        <v>41</v>
      </c>
      <c r="Q81" s="51">
        <v>1</v>
      </c>
      <c r="R81" s="51"/>
      <c r="S81" s="51">
        <v>50</v>
      </c>
      <c r="T81" s="51">
        <v>180</v>
      </c>
      <c r="U81" s="51">
        <v>1</v>
      </c>
      <c r="V81" s="51">
        <v>4</v>
      </c>
      <c r="W81" s="51">
        <v>1</v>
      </c>
      <c r="X81" s="51">
        <v>4</v>
      </c>
      <c r="Y81" s="51" t="s">
        <v>116</v>
      </c>
      <c r="Z81" s="51" t="s">
        <v>59</v>
      </c>
      <c r="AA81" s="51" t="s">
        <v>59</v>
      </c>
      <c r="AB81" s="51" t="s">
        <v>60</v>
      </c>
      <c r="AC81" s="51" t="s">
        <v>60</v>
      </c>
      <c r="AD81" s="51"/>
      <c r="AE81" s="51" t="s">
        <v>59</v>
      </c>
      <c r="AF81" s="51" t="s">
        <v>59</v>
      </c>
      <c r="AG81" s="71"/>
      <c r="AH81" s="71"/>
      <c r="AI81" s="71"/>
      <c r="AJ81" s="71"/>
      <c r="AK81" s="71"/>
      <c r="AL81" s="71"/>
      <c r="AM81" s="51" t="s">
        <v>117</v>
      </c>
    </row>
    <row r="82" ht="297" hidden="1" customHeight="1" spans="1:39">
      <c r="A82" s="51">
        <v>14</v>
      </c>
      <c r="B82" s="51" t="s">
        <v>47</v>
      </c>
      <c r="C82" s="51" t="s">
        <v>48</v>
      </c>
      <c r="D82" s="51" t="s">
        <v>49</v>
      </c>
      <c r="E82" s="51" t="s">
        <v>325</v>
      </c>
      <c r="F82" s="51" t="s">
        <v>108</v>
      </c>
      <c r="G82" s="51" t="s">
        <v>140</v>
      </c>
      <c r="H82" s="80" t="s">
        <v>386</v>
      </c>
      <c r="I82" s="51" t="s">
        <v>54</v>
      </c>
      <c r="J82" s="51">
        <v>120</v>
      </c>
      <c r="K82" s="51" t="s">
        <v>343</v>
      </c>
      <c r="L82" s="51" t="s">
        <v>387</v>
      </c>
      <c r="M82" s="51">
        <v>10</v>
      </c>
      <c r="N82" s="51" t="s">
        <v>388</v>
      </c>
      <c r="O82" s="51" t="s">
        <v>389</v>
      </c>
      <c r="P82" s="51" t="s">
        <v>41</v>
      </c>
      <c r="Q82" s="51">
        <v>1</v>
      </c>
      <c r="R82" s="51"/>
      <c r="S82" s="51">
        <v>344</v>
      </c>
      <c r="T82" s="51">
        <v>1000</v>
      </c>
      <c r="U82" s="51">
        <v>0</v>
      </c>
      <c r="V82" s="51">
        <v>0</v>
      </c>
      <c r="W82" s="51">
        <v>0</v>
      </c>
      <c r="X82" s="51">
        <v>0</v>
      </c>
      <c r="Y82" s="51" t="s">
        <v>116</v>
      </c>
      <c r="Z82" s="51" t="s">
        <v>59</v>
      </c>
      <c r="AA82" s="51" t="s">
        <v>59</v>
      </c>
      <c r="AB82" s="51" t="s">
        <v>60</v>
      </c>
      <c r="AC82" s="51" t="s">
        <v>60</v>
      </c>
      <c r="AD82" s="51"/>
      <c r="AE82" s="51"/>
      <c r="AF82" s="51" t="s">
        <v>59</v>
      </c>
      <c r="AG82" s="71"/>
      <c r="AH82" s="71"/>
      <c r="AI82" s="71"/>
      <c r="AJ82" s="71"/>
      <c r="AK82" s="71"/>
      <c r="AL82" s="71"/>
      <c r="AM82" s="51"/>
    </row>
    <row r="83" ht="320.1" hidden="1" customHeight="1" spans="1:39">
      <c r="A83" s="51">
        <v>15</v>
      </c>
      <c r="B83" s="51" t="s">
        <v>47</v>
      </c>
      <c r="C83" s="51" t="s">
        <v>48</v>
      </c>
      <c r="D83" s="51" t="s">
        <v>49</v>
      </c>
      <c r="E83" s="51" t="s">
        <v>325</v>
      </c>
      <c r="F83" s="51" t="s">
        <v>108</v>
      </c>
      <c r="G83" s="51" t="s">
        <v>390</v>
      </c>
      <c r="H83" s="80" t="s">
        <v>391</v>
      </c>
      <c r="I83" s="51" t="s">
        <v>54</v>
      </c>
      <c r="J83" s="51">
        <v>1000</v>
      </c>
      <c r="K83" s="51" t="s">
        <v>343</v>
      </c>
      <c r="L83" s="51" t="s">
        <v>392</v>
      </c>
      <c r="M83" s="51">
        <v>200</v>
      </c>
      <c r="N83" s="51" t="s">
        <v>393</v>
      </c>
      <c r="O83" s="51" t="s">
        <v>394</v>
      </c>
      <c r="P83" s="51" t="s">
        <v>41</v>
      </c>
      <c r="Q83" s="51">
        <v>1</v>
      </c>
      <c r="R83" s="51"/>
      <c r="S83" s="51">
        <v>160</v>
      </c>
      <c r="T83" s="51">
        <v>760</v>
      </c>
      <c r="U83" s="51">
        <v>24</v>
      </c>
      <c r="V83" s="51">
        <v>111</v>
      </c>
      <c r="W83" s="51">
        <v>0</v>
      </c>
      <c r="X83" s="51">
        <v>0</v>
      </c>
      <c r="Y83" s="51" t="s">
        <v>116</v>
      </c>
      <c r="Z83" s="51" t="s">
        <v>59</v>
      </c>
      <c r="AA83" s="51" t="s">
        <v>59</v>
      </c>
      <c r="AB83" s="51" t="s">
        <v>60</v>
      </c>
      <c r="AC83" s="51" t="s">
        <v>60</v>
      </c>
      <c r="AD83" s="51"/>
      <c r="AE83" s="51"/>
      <c r="AF83" s="51" t="s">
        <v>59</v>
      </c>
      <c r="AG83" s="71"/>
      <c r="AH83" s="71"/>
      <c r="AI83" s="71"/>
      <c r="AJ83" s="71"/>
      <c r="AK83" s="71"/>
      <c r="AL83" s="71"/>
      <c r="AM83" s="51"/>
    </row>
    <row r="84" ht="290.1" hidden="1" customHeight="1" spans="1:39">
      <c r="A84" s="51">
        <v>16</v>
      </c>
      <c r="B84" s="51" t="s">
        <v>47</v>
      </c>
      <c r="C84" s="51" t="s">
        <v>48</v>
      </c>
      <c r="D84" s="51" t="s">
        <v>49</v>
      </c>
      <c r="E84" s="51" t="s">
        <v>325</v>
      </c>
      <c r="F84" s="51" t="s">
        <v>108</v>
      </c>
      <c r="G84" s="51" t="s">
        <v>395</v>
      </c>
      <c r="H84" s="80" t="s">
        <v>396</v>
      </c>
      <c r="I84" s="51" t="s">
        <v>54</v>
      </c>
      <c r="J84" s="51">
        <v>1000</v>
      </c>
      <c r="K84" s="51" t="s">
        <v>343</v>
      </c>
      <c r="L84" s="51" t="s">
        <v>397</v>
      </c>
      <c r="M84" s="51">
        <v>40</v>
      </c>
      <c r="N84" s="51" t="s">
        <v>398</v>
      </c>
      <c r="O84" s="51" t="s">
        <v>399</v>
      </c>
      <c r="P84" s="51" t="s">
        <v>42</v>
      </c>
      <c r="Q84" s="51"/>
      <c r="R84" s="51">
        <v>1</v>
      </c>
      <c r="S84" s="51">
        <v>70</v>
      </c>
      <c r="T84" s="51">
        <v>330</v>
      </c>
      <c r="U84" s="51">
        <v>0</v>
      </c>
      <c r="V84" s="51">
        <v>0</v>
      </c>
      <c r="W84" s="51">
        <v>0</v>
      </c>
      <c r="X84" s="51">
        <v>0</v>
      </c>
      <c r="Y84" s="51" t="s">
        <v>134</v>
      </c>
      <c r="Z84" s="51" t="s">
        <v>59</v>
      </c>
      <c r="AA84" s="51" t="s">
        <v>59</v>
      </c>
      <c r="AB84" s="51" t="s">
        <v>60</v>
      </c>
      <c r="AC84" s="51" t="s">
        <v>60</v>
      </c>
      <c r="AD84" s="51"/>
      <c r="AE84" s="51"/>
      <c r="AF84" s="51" t="s">
        <v>59</v>
      </c>
      <c r="AG84" s="71"/>
      <c r="AH84" s="71"/>
      <c r="AI84" s="71"/>
      <c r="AJ84" s="71"/>
      <c r="AK84" s="71"/>
      <c r="AL84" s="71"/>
      <c r="AM84" s="51"/>
    </row>
    <row r="85" ht="395.1" hidden="1" customHeight="1" spans="1:39">
      <c r="A85" s="51">
        <v>17</v>
      </c>
      <c r="B85" s="51" t="s">
        <v>47</v>
      </c>
      <c r="C85" s="51" t="s">
        <v>48</v>
      </c>
      <c r="D85" s="51" t="s">
        <v>49</v>
      </c>
      <c r="E85" s="51" t="s">
        <v>325</v>
      </c>
      <c r="F85" s="51" t="s">
        <v>108</v>
      </c>
      <c r="G85" s="51" t="s">
        <v>128</v>
      </c>
      <c r="H85" s="51" t="s">
        <v>400</v>
      </c>
      <c r="I85" s="51" t="s">
        <v>54</v>
      </c>
      <c r="J85" s="51">
        <v>120</v>
      </c>
      <c r="K85" s="51" t="s">
        <v>343</v>
      </c>
      <c r="L85" s="51" t="s">
        <v>401</v>
      </c>
      <c r="M85" s="51">
        <v>10</v>
      </c>
      <c r="N85" s="51" t="s">
        <v>402</v>
      </c>
      <c r="O85" s="51" t="s">
        <v>403</v>
      </c>
      <c r="P85" s="51" t="s">
        <v>41</v>
      </c>
      <c r="Q85" s="51">
        <v>1</v>
      </c>
      <c r="R85" s="51"/>
      <c r="S85" s="51">
        <v>328</v>
      </c>
      <c r="T85" s="51">
        <v>1393</v>
      </c>
      <c r="U85" s="51">
        <v>24</v>
      </c>
      <c r="V85" s="51">
        <v>84</v>
      </c>
      <c r="W85" s="51">
        <v>0</v>
      </c>
      <c r="X85" s="51">
        <v>0</v>
      </c>
      <c r="Y85" s="51" t="s">
        <v>116</v>
      </c>
      <c r="Z85" s="51" t="s">
        <v>59</v>
      </c>
      <c r="AA85" s="51" t="s">
        <v>59</v>
      </c>
      <c r="AB85" s="51" t="s">
        <v>60</v>
      </c>
      <c r="AC85" s="51" t="s">
        <v>60</v>
      </c>
      <c r="AD85" s="51"/>
      <c r="AE85" s="51"/>
      <c r="AF85" s="51" t="s">
        <v>59</v>
      </c>
      <c r="AG85" s="71"/>
      <c r="AH85" s="71"/>
      <c r="AI85" s="71"/>
      <c r="AJ85" s="71"/>
      <c r="AK85" s="71"/>
      <c r="AL85" s="71"/>
      <c r="AM85" s="51"/>
    </row>
    <row r="86" ht="357" hidden="1" customHeight="1" spans="1:39">
      <c r="A86" s="51">
        <v>18</v>
      </c>
      <c r="B86" s="51" t="s">
        <v>47</v>
      </c>
      <c r="C86" s="51" t="s">
        <v>48</v>
      </c>
      <c r="D86" s="51" t="s">
        <v>49</v>
      </c>
      <c r="E86" s="51" t="s">
        <v>325</v>
      </c>
      <c r="F86" s="51" t="s">
        <v>108</v>
      </c>
      <c r="G86" s="51" t="s">
        <v>404</v>
      </c>
      <c r="H86" s="51" t="s">
        <v>405</v>
      </c>
      <c r="I86" s="51" t="s">
        <v>54</v>
      </c>
      <c r="J86" s="51">
        <v>800</v>
      </c>
      <c r="K86" s="51" t="s">
        <v>343</v>
      </c>
      <c r="L86" s="51" t="s">
        <v>406</v>
      </c>
      <c r="M86" s="51">
        <v>40</v>
      </c>
      <c r="N86" s="51" t="s">
        <v>407</v>
      </c>
      <c r="O86" s="51" t="s">
        <v>407</v>
      </c>
      <c r="P86" s="51" t="s">
        <v>42</v>
      </c>
      <c r="Q86" s="51"/>
      <c r="R86" s="51">
        <v>1</v>
      </c>
      <c r="S86" s="51">
        <v>350</v>
      </c>
      <c r="T86" s="51">
        <v>1600</v>
      </c>
      <c r="U86" s="51">
        <v>5</v>
      </c>
      <c r="V86" s="51">
        <v>14</v>
      </c>
      <c r="W86" s="51">
        <v>1</v>
      </c>
      <c r="X86" s="51">
        <v>2</v>
      </c>
      <c r="Y86" s="51" t="s">
        <v>116</v>
      </c>
      <c r="Z86" s="51" t="s">
        <v>59</v>
      </c>
      <c r="AA86" s="51" t="s">
        <v>59</v>
      </c>
      <c r="AB86" s="51" t="s">
        <v>60</v>
      </c>
      <c r="AC86" s="51" t="s">
        <v>60</v>
      </c>
      <c r="AD86" s="51"/>
      <c r="AE86" s="51"/>
      <c r="AF86" s="51" t="s">
        <v>59</v>
      </c>
      <c r="AG86" s="71"/>
      <c r="AH86" s="71"/>
      <c r="AI86" s="71"/>
      <c r="AJ86" s="71"/>
      <c r="AK86" s="71"/>
      <c r="AL86" s="71"/>
      <c r="AM86" s="51"/>
    </row>
    <row r="87" s="33" customFormat="1" ht="294.95" hidden="1" customHeight="1" spans="1:39">
      <c r="A87" s="51">
        <v>19</v>
      </c>
      <c r="B87" s="51" t="s">
        <v>47</v>
      </c>
      <c r="C87" s="51" t="s">
        <v>48</v>
      </c>
      <c r="D87" s="51" t="s">
        <v>49</v>
      </c>
      <c r="E87" s="51" t="s">
        <v>325</v>
      </c>
      <c r="F87" s="51" t="s">
        <v>108</v>
      </c>
      <c r="G87" s="51" t="s">
        <v>408</v>
      </c>
      <c r="H87" s="51" t="s">
        <v>409</v>
      </c>
      <c r="I87" s="51" t="s">
        <v>54</v>
      </c>
      <c r="J87" s="51">
        <v>2500</v>
      </c>
      <c r="K87" s="51" t="s">
        <v>343</v>
      </c>
      <c r="L87" s="51" t="s">
        <v>410</v>
      </c>
      <c r="M87" s="51">
        <v>50</v>
      </c>
      <c r="N87" s="51" t="s">
        <v>411</v>
      </c>
      <c r="O87" s="51" t="s">
        <v>412</v>
      </c>
      <c r="P87" s="51" t="s">
        <v>42</v>
      </c>
      <c r="Q87" s="51"/>
      <c r="R87" s="51">
        <v>1</v>
      </c>
      <c r="S87" s="51">
        <v>286</v>
      </c>
      <c r="T87" s="51">
        <v>1395</v>
      </c>
      <c r="U87" s="51">
        <v>12</v>
      </c>
      <c r="V87" s="51">
        <v>42</v>
      </c>
      <c r="W87" s="51">
        <v>4</v>
      </c>
      <c r="X87" s="51">
        <v>14</v>
      </c>
      <c r="Y87" s="51" t="s">
        <v>413</v>
      </c>
      <c r="Z87" s="51" t="s">
        <v>59</v>
      </c>
      <c r="AA87" s="51" t="s">
        <v>59</v>
      </c>
      <c r="AB87" s="51" t="s">
        <v>59</v>
      </c>
      <c r="AC87" s="51" t="s">
        <v>59</v>
      </c>
      <c r="AD87" s="51"/>
      <c r="AE87" s="51"/>
      <c r="AF87" s="51" t="s">
        <v>59</v>
      </c>
      <c r="AG87" s="71"/>
      <c r="AH87" s="71"/>
      <c r="AI87" s="71"/>
      <c r="AJ87" s="71"/>
      <c r="AK87" s="71"/>
      <c r="AL87" s="71"/>
      <c r="AM87" s="51"/>
    </row>
    <row r="88" s="33" customFormat="1" ht="294.95" hidden="1" customHeight="1" spans="1:39">
      <c r="A88" s="51">
        <v>20</v>
      </c>
      <c r="B88" s="51" t="s">
        <v>47</v>
      </c>
      <c r="C88" s="51" t="s">
        <v>48</v>
      </c>
      <c r="D88" s="51" t="s">
        <v>49</v>
      </c>
      <c r="E88" s="51" t="s">
        <v>325</v>
      </c>
      <c r="F88" s="51" t="s">
        <v>108</v>
      </c>
      <c r="G88" s="51" t="s">
        <v>109</v>
      </c>
      <c r="H88" s="51" t="s">
        <v>414</v>
      </c>
      <c r="I88" s="51" t="s">
        <v>54</v>
      </c>
      <c r="J88" s="51">
        <v>700</v>
      </c>
      <c r="K88" s="51" t="s">
        <v>343</v>
      </c>
      <c r="L88" s="51" t="s">
        <v>415</v>
      </c>
      <c r="M88" s="51">
        <v>2</v>
      </c>
      <c r="N88" s="51" t="s">
        <v>416</v>
      </c>
      <c r="O88" s="51" t="s">
        <v>416</v>
      </c>
      <c r="P88" s="51" t="s">
        <v>42</v>
      </c>
      <c r="Q88" s="51"/>
      <c r="R88" s="51">
        <v>1</v>
      </c>
      <c r="S88" s="51">
        <v>63</v>
      </c>
      <c r="T88" s="51">
        <v>379</v>
      </c>
      <c r="U88" s="51">
        <v>2</v>
      </c>
      <c r="V88" s="51">
        <v>6</v>
      </c>
      <c r="W88" s="51">
        <v>0</v>
      </c>
      <c r="X88" s="51">
        <v>0</v>
      </c>
      <c r="Y88" s="51" t="s">
        <v>116</v>
      </c>
      <c r="Z88" s="51" t="s">
        <v>59</v>
      </c>
      <c r="AA88" s="51" t="s">
        <v>59</v>
      </c>
      <c r="AB88" s="51" t="s">
        <v>60</v>
      </c>
      <c r="AC88" s="51" t="s">
        <v>60</v>
      </c>
      <c r="AD88" s="51"/>
      <c r="AE88" s="51"/>
      <c r="AF88" s="51" t="s">
        <v>59</v>
      </c>
      <c r="AG88" s="71"/>
      <c r="AH88" s="71"/>
      <c r="AI88" s="71"/>
      <c r="AJ88" s="71"/>
      <c r="AK88" s="71"/>
      <c r="AL88" s="71"/>
      <c r="AM88" s="51"/>
    </row>
    <row r="89" s="33" customFormat="1" ht="294.95" hidden="1" customHeight="1" spans="1:39">
      <c r="A89" s="51">
        <v>21</v>
      </c>
      <c r="B89" s="51" t="s">
        <v>47</v>
      </c>
      <c r="C89" s="51" t="s">
        <v>48</v>
      </c>
      <c r="D89" s="51" t="s">
        <v>49</v>
      </c>
      <c r="E89" s="51" t="s">
        <v>325</v>
      </c>
      <c r="F89" s="51" t="s">
        <v>108</v>
      </c>
      <c r="G89" s="51" t="s">
        <v>109</v>
      </c>
      <c r="H89" s="51" t="s">
        <v>417</v>
      </c>
      <c r="I89" s="51" t="s">
        <v>54</v>
      </c>
      <c r="J89" s="51">
        <v>13</v>
      </c>
      <c r="K89" s="51" t="s">
        <v>343</v>
      </c>
      <c r="L89" s="51" t="s">
        <v>418</v>
      </c>
      <c r="M89" s="51">
        <v>10</v>
      </c>
      <c r="N89" s="51" t="s">
        <v>419</v>
      </c>
      <c r="O89" s="51" t="s">
        <v>419</v>
      </c>
      <c r="P89" s="51" t="s">
        <v>42</v>
      </c>
      <c r="Q89" s="51"/>
      <c r="R89" s="51">
        <v>1</v>
      </c>
      <c r="S89" s="51">
        <v>29</v>
      </c>
      <c r="T89" s="51">
        <v>139</v>
      </c>
      <c r="U89" s="51">
        <v>2</v>
      </c>
      <c r="V89" s="51">
        <v>7</v>
      </c>
      <c r="W89" s="51">
        <v>0</v>
      </c>
      <c r="X89" s="51">
        <v>0</v>
      </c>
      <c r="Y89" s="51" t="s">
        <v>116</v>
      </c>
      <c r="Z89" s="51" t="s">
        <v>59</v>
      </c>
      <c r="AA89" s="51" t="s">
        <v>59</v>
      </c>
      <c r="AB89" s="51" t="s">
        <v>60</v>
      </c>
      <c r="AC89" s="51" t="s">
        <v>60</v>
      </c>
      <c r="AD89" s="51"/>
      <c r="AE89" s="51"/>
      <c r="AF89" s="51" t="s">
        <v>59</v>
      </c>
      <c r="AG89" s="71"/>
      <c r="AH89" s="71"/>
      <c r="AI89" s="71"/>
      <c r="AJ89" s="71"/>
      <c r="AK89" s="71"/>
      <c r="AL89" s="71"/>
      <c r="AM89" s="51"/>
    </row>
    <row r="90" s="33" customFormat="1" ht="267" hidden="1" customHeight="1" spans="1:39">
      <c r="A90" s="51">
        <v>22</v>
      </c>
      <c r="B90" s="51" t="s">
        <v>47</v>
      </c>
      <c r="C90" s="51" t="s">
        <v>48</v>
      </c>
      <c r="D90" s="51" t="s">
        <v>49</v>
      </c>
      <c r="E90" s="51" t="s">
        <v>325</v>
      </c>
      <c r="F90" s="51" t="s">
        <v>108</v>
      </c>
      <c r="G90" s="51" t="s">
        <v>420</v>
      </c>
      <c r="H90" s="51" t="s">
        <v>421</v>
      </c>
      <c r="I90" s="51" t="s">
        <v>54</v>
      </c>
      <c r="J90" s="51">
        <v>18</v>
      </c>
      <c r="K90" s="51" t="s">
        <v>343</v>
      </c>
      <c r="L90" s="51" t="s">
        <v>422</v>
      </c>
      <c r="M90" s="51">
        <v>30</v>
      </c>
      <c r="N90" s="51" t="s">
        <v>423</v>
      </c>
      <c r="O90" s="51" t="s">
        <v>423</v>
      </c>
      <c r="P90" s="51" t="s">
        <v>41</v>
      </c>
      <c r="Q90" s="51">
        <v>1</v>
      </c>
      <c r="R90" s="51"/>
      <c r="S90" s="51">
        <v>43</v>
      </c>
      <c r="T90" s="51">
        <v>146</v>
      </c>
      <c r="U90" s="51">
        <v>2</v>
      </c>
      <c r="V90" s="51">
        <v>8</v>
      </c>
      <c r="W90" s="51">
        <v>0</v>
      </c>
      <c r="X90" s="51">
        <v>0</v>
      </c>
      <c r="Y90" s="51" t="s">
        <v>134</v>
      </c>
      <c r="Z90" s="51" t="s">
        <v>59</v>
      </c>
      <c r="AA90" s="51" t="s">
        <v>59</v>
      </c>
      <c r="AB90" s="51" t="s">
        <v>59</v>
      </c>
      <c r="AC90" s="51" t="s">
        <v>60</v>
      </c>
      <c r="AD90" s="51"/>
      <c r="AE90" s="51"/>
      <c r="AF90" s="51" t="s">
        <v>59</v>
      </c>
      <c r="AG90" s="71"/>
      <c r="AH90" s="71"/>
      <c r="AI90" s="71"/>
      <c r="AJ90" s="71"/>
      <c r="AK90" s="71"/>
      <c r="AL90" s="71"/>
      <c r="AM90" s="51"/>
    </row>
    <row r="91" s="33" customFormat="1" ht="375" hidden="1" customHeight="1" spans="1:39">
      <c r="A91" s="51">
        <v>23</v>
      </c>
      <c r="B91" s="51" t="s">
        <v>47</v>
      </c>
      <c r="C91" s="51" t="s">
        <v>48</v>
      </c>
      <c r="D91" s="51" t="s">
        <v>49</v>
      </c>
      <c r="E91" s="51" t="s">
        <v>325</v>
      </c>
      <c r="F91" s="51" t="s">
        <v>108</v>
      </c>
      <c r="G91" s="51" t="s">
        <v>123</v>
      </c>
      <c r="H91" s="51" t="s">
        <v>424</v>
      </c>
      <c r="I91" s="51" t="s">
        <v>54</v>
      </c>
      <c r="J91" s="51">
        <v>800</v>
      </c>
      <c r="K91" s="51" t="s">
        <v>343</v>
      </c>
      <c r="L91" s="51" t="s">
        <v>425</v>
      </c>
      <c r="M91" s="51">
        <v>40</v>
      </c>
      <c r="N91" s="51" t="s">
        <v>426</v>
      </c>
      <c r="O91" s="51" t="s">
        <v>426</v>
      </c>
      <c r="P91" s="51" t="s">
        <v>89</v>
      </c>
      <c r="Q91" s="51"/>
      <c r="R91" s="51">
        <v>1</v>
      </c>
      <c r="S91" s="51">
        <v>143</v>
      </c>
      <c r="T91" s="51">
        <v>628</v>
      </c>
      <c r="U91" s="51">
        <v>5</v>
      </c>
      <c r="V91" s="51">
        <v>12</v>
      </c>
      <c r="W91" s="51">
        <v>0</v>
      </c>
      <c r="X91" s="51">
        <v>0</v>
      </c>
      <c r="Y91" s="51" t="s">
        <v>134</v>
      </c>
      <c r="Z91" s="51" t="s">
        <v>59</v>
      </c>
      <c r="AA91" s="51" t="s">
        <v>59</v>
      </c>
      <c r="AB91" s="51" t="s">
        <v>59</v>
      </c>
      <c r="AC91" s="51" t="s">
        <v>60</v>
      </c>
      <c r="AD91" s="51"/>
      <c r="AE91" s="51"/>
      <c r="AF91" s="51" t="s">
        <v>59</v>
      </c>
      <c r="AG91" s="71"/>
      <c r="AH91" s="71"/>
      <c r="AI91" s="71"/>
      <c r="AJ91" s="71"/>
      <c r="AK91" s="71"/>
      <c r="AL91" s="71"/>
      <c r="AM91" s="51"/>
    </row>
    <row r="92" s="33" customFormat="1" ht="375" hidden="1" customHeight="1" spans="1:39">
      <c r="A92" s="51">
        <v>24</v>
      </c>
      <c r="B92" s="51" t="s">
        <v>47</v>
      </c>
      <c r="C92" s="51" t="s">
        <v>48</v>
      </c>
      <c r="D92" s="51" t="s">
        <v>49</v>
      </c>
      <c r="E92" s="51" t="s">
        <v>325</v>
      </c>
      <c r="F92" s="51" t="s">
        <v>108</v>
      </c>
      <c r="G92" s="51" t="s">
        <v>427</v>
      </c>
      <c r="H92" s="51" t="s">
        <v>428</v>
      </c>
      <c r="I92" s="51" t="s">
        <v>54</v>
      </c>
      <c r="J92" s="51">
        <v>1000</v>
      </c>
      <c r="K92" s="51" t="s">
        <v>343</v>
      </c>
      <c r="L92" s="51" t="s">
        <v>429</v>
      </c>
      <c r="M92" s="51">
        <v>20</v>
      </c>
      <c r="N92" s="51" t="s">
        <v>430</v>
      </c>
      <c r="O92" s="51" t="s">
        <v>430</v>
      </c>
      <c r="P92" s="51" t="s">
        <v>42</v>
      </c>
      <c r="Q92" s="51"/>
      <c r="R92" s="51"/>
      <c r="S92" s="51">
        <v>126</v>
      </c>
      <c r="T92" s="51">
        <v>789</v>
      </c>
      <c r="U92" s="51">
        <v>2</v>
      </c>
      <c r="V92" s="51">
        <v>8</v>
      </c>
      <c r="W92" s="51">
        <v>0</v>
      </c>
      <c r="X92" s="51">
        <v>0</v>
      </c>
      <c r="Y92" s="51" t="s">
        <v>134</v>
      </c>
      <c r="Z92" s="51" t="s">
        <v>59</v>
      </c>
      <c r="AA92" s="51" t="s">
        <v>59</v>
      </c>
      <c r="AB92" s="51" t="s">
        <v>59</v>
      </c>
      <c r="AC92" s="51" t="s">
        <v>60</v>
      </c>
      <c r="AD92" s="51"/>
      <c r="AE92" s="51"/>
      <c r="AF92" s="51" t="s">
        <v>59</v>
      </c>
      <c r="AG92" s="71"/>
      <c r="AH92" s="71"/>
      <c r="AI92" s="71"/>
      <c r="AJ92" s="71"/>
      <c r="AK92" s="71"/>
      <c r="AL92" s="71"/>
      <c r="AM92" s="51"/>
    </row>
    <row r="93" ht="369.95" hidden="1" customHeight="1" spans="1:39">
      <c r="A93" s="51">
        <v>25</v>
      </c>
      <c r="B93" s="51" t="s">
        <v>47</v>
      </c>
      <c r="C93" s="51" t="s">
        <v>48</v>
      </c>
      <c r="D93" s="51" t="s">
        <v>49</v>
      </c>
      <c r="E93" s="51" t="s">
        <v>325</v>
      </c>
      <c r="F93" s="51" t="s">
        <v>151</v>
      </c>
      <c r="G93" s="51" t="s">
        <v>431</v>
      </c>
      <c r="H93" s="51" t="s">
        <v>432</v>
      </c>
      <c r="I93" s="51" t="s">
        <v>54</v>
      </c>
      <c r="J93" s="51">
        <v>1.3</v>
      </c>
      <c r="K93" s="51" t="s">
        <v>328</v>
      </c>
      <c r="L93" s="51" t="s">
        <v>433</v>
      </c>
      <c r="M93" s="51">
        <v>92</v>
      </c>
      <c r="N93" s="51" t="s">
        <v>434</v>
      </c>
      <c r="O93" s="51" t="s">
        <v>434</v>
      </c>
      <c r="P93" s="51" t="s">
        <v>41</v>
      </c>
      <c r="Q93" s="51"/>
      <c r="R93" s="51"/>
      <c r="S93" s="51">
        <v>400</v>
      </c>
      <c r="T93" s="51">
        <v>567</v>
      </c>
      <c r="U93" s="51">
        <v>23</v>
      </c>
      <c r="V93" s="51">
        <v>44</v>
      </c>
      <c r="W93" s="51">
        <v>3</v>
      </c>
      <c r="X93" s="51">
        <v>6</v>
      </c>
      <c r="Y93" s="65" t="s">
        <v>174</v>
      </c>
      <c r="Z93" s="51" t="s">
        <v>59</v>
      </c>
      <c r="AA93" s="51" t="s">
        <v>59</v>
      </c>
      <c r="AB93" s="51" t="s">
        <v>59</v>
      </c>
      <c r="AC93" s="51" t="s">
        <v>59</v>
      </c>
      <c r="AD93" s="51"/>
      <c r="AE93" s="51"/>
      <c r="AF93" s="51" t="s">
        <v>59</v>
      </c>
      <c r="AG93" s="71"/>
      <c r="AH93" s="71"/>
      <c r="AI93" s="71"/>
      <c r="AJ93" s="71"/>
      <c r="AK93" s="71"/>
      <c r="AL93" s="71"/>
      <c r="AM93" s="51"/>
    </row>
    <row r="94" ht="369.95" hidden="1" customHeight="1" spans="1:39">
      <c r="A94" s="51">
        <v>26</v>
      </c>
      <c r="B94" s="51" t="s">
        <v>47</v>
      </c>
      <c r="C94" s="51" t="s">
        <v>48</v>
      </c>
      <c r="D94" s="51" t="s">
        <v>49</v>
      </c>
      <c r="E94" s="51" t="s">
        <v>325</v>
      </c>
      <c r="F94" s="51" t="s">
        <v>151</v>
      </c>
      <c r="G94" s="51" t="s">
        <v>435</v>
      </c>
      <c r="H94" s="51" t="s">
        <v>436</v>
      </c>
      <c r="I94" s="51" t="s">
        <v>54</v>
      </c>
      <c r="J94" s="51">
        <v>1</v>
      </c>
      <c r="K94" s="51" t="s">
        <v>328</v>
      </c>
      <c r="L94" s="51" t="s">
        <v>437</v>
      </c>
      <c r="M94" s="51">
        <v>38</v>
      </c>
      <c r="N94" s="51" t="s">
        <v>438</v>
      </c>
      <c r="O94" s="51" t="s">
        <v>438</v>
      </c>
      <c r="P94" s="51" t="s">
        <v>42</v>
      </c>
      <c r="Q94" s="51"/>
      <c r="R94" s="51"/>
      <c r="S94" s="51">
        <v>70</v>
      </c>
      <c r="T94" s="51">
        <v>390</v>
      </c>
      <c r="U94" s="51">
        <v>3</v>
      </c>
      <c r="V94" s="51">
        <v>12</v>
      </c>
      <c r="W94" s="51">
        <v>0</v>
      </c>
      <c r="X94" s="51">
        <v>0</v>
      </c>
      <c r="Y94" s="51" t="s">
        <v>174</v>
      </c>
      <c r="Z94" s="51" t="s">
        <v>59</v>
      </c>
      <c r="AA94" s="51" t="s">
        <v>59</v>
      </c>
      <c r="AB94" s="51" t="s">
        <v>59</v>
      </c>
      <c r="AC94" s="51" t="s">
        <v>59</v>
      </c>
      <c r="AD94" s="51"/>
      <c r="AE94" s="51"/>
      <c r="AF94" s="51" t="s">
        <v>59</v>
      </c>
      <c r="AG94" s="71"/>
      <c r="AH94" s="71"/>
      <c r="AI94" s="71"/>
      <c r="AJ94" s="71"/>
      <c r="AK94" s="71"/>
      <c r="AL94" s="71"/>
      <c r="AM94" s="51"/>
    </row>
    <row r="95" ht="350.1" hidden="1" customHeight="1" spans="1:39">
      <c r="A95" s="51">
        <v>27</v>
      </c>
      <c r="B95" s="51" t="s">
        <v>47</v>
      </c>
      <c r="C95" s="51" t="s">
        <v>48</v>
      </c>
      <c r="D95" s="51" t="s">
        <v>49</v>
      </c>
      <c r="E95" s="51" t="s">
        <v>325</v>
      </c>
      <c r="F95" s="51" t="s">
        <v>167</v>
      </c>
      <c r="G95" s="51" t="s">
        <v>439</v>
      </c>
      <c r="H95" s="51" t="s">
        <v>440</v>
      </c>
      <c r="I95" s="51" t="s">
        <v>54</v>
      </c>
      <c r="J95" s="51">
        <v>2</v>
      </c>
      <c r="K95" s="51" t="s">
        <v>328</v>
      </c>
      <c r="L95" s="51" t="s">
        <v>441</v>
      </c>
      <c r="M95" s="51">
        <v>100</v>
      </c>
      <c r="N95" s="51" t="s">
        <v>442</v>
      </c>
      <c r="O95" s="51" t="s">
        <v>443</v>
      </c>
      <c r="P95" s="51" t="s">
        <v>42</v>
      </c>
      <c r="Q95" s="51">
        <v>0</v>
      </c>
      <c r="R95" s="51">
        <v>1</v>
      </c>
      <c r="S95" s="51">
        <v>300</v>
      </c>
      <c r="T95" s="51">
        <v>1157</v>
      </c>
      <c r="U95" s="51">
        <v>3</v>
      </c>
      <c r="V95" s="51">
        <v>10</v>
      </c>
      <c r="W95" s="51">
        <v>0</v>
      </c>
      <c r="X95" s="51">
        <v>0</v>
      </c>
      <c r="Y95" s="65" t="s">
        <v>174</v>
      </c>
      <c r="Z95" s="51" t="s">
        <v>59</v>
      </c>
      <c r="AA95" s="51" t="s">
        <v>60</v>
      </c>
      <c r="AB95" s="51" t="s">
        <v>59</v>
      </c>
      <c r="AC95" s="51" t="s">
        <v>60</v>
      </c>
      <c r="AD95" s="51" t="s">
        <v>60</v>
      </c>
      <c r="AE95" s="51" t="s">
        <v>60</v>
      </c>
      <c r="AF95" s="51" t="s">
        <v>60</v>
      </c>
      <c r="AG95" s="71"/>
      <c r="AH95" s="71"/>
      <c r="AI95" s="71"/>
      <c r="AJ95" s="71"/>
      <c r="AK95" s="71"/>
      <c r="AL95" s="71"/>
      <c r="AM95" s="51"/>
    </row>
    <row r="96" ht="350.1" hidden="1" customHeight="1" spans="1:39">
      <c r="A96" s="51">
        <v>28</v>
      </c>
      <c r="B96" s="51" t="s">
        <v>47</v>
      </c>
      <c r="C96" s="51" t="s">
        <v>48</v>
      </c>
      <c r="D96" s="51" t="s">
        <v>49</v>
      </c>
      <c r="E96" s="51" t="s">
        <v>325</v>
      </c>
      <c r="F96" s="51" t="s">
        <v>167</v>
      </c>
      <c r="G96" s="51" t="s">
        <v>439</v>
      </c>
      <c r="H96" s="51" t="s">
        <v>444</v>
      </c>
      <c r="I96" s="51" t="s">
        <v>54</v>
      </c>
      <c r="J96" s="51">
        <v>2</v>
      </c>
      <c r="K96" s="51" t="s">
        <v>328</v>
      </c>
      <c r="L96" s="51" t="s">
        <v>441</v>
      </c>
      <c r="M96" s="51">
        <v>100</v>
      </c>
      <c r="N96" s="51" t="s">
        <v>445</v>
      </c>
      <c r="O96" s="51" t="s">
        <v>446</v>
      </c>
      <c r="P96" s="51" t="s">
        <v>42</v>
      </c>
      <c r="Q96" s="51">
        <v>0</v>
      </c>
      <c r="R96" s="51">
        <v>1</v>
      </c>
      <c r="S96" s="51">
        <v>267</v>
      </c>
      <c r="T96" s="51">
        <v>800</v>
      </c>
      <c r="U96" s="51">
        <v>4</v>
      </c>
      <c r="V96" s="51">
        <v>12</v>
      </c>
      <c r="W96" s="51">
        <v>0</v>
      </c>
      <c r="X96" s="51">
        <v>0</v>
      </c>
      <c r="Y96" s="65" t="s">
        <v>174</v>
      </c>
      <c r="Z96" s="51" t="s">
        <v>59</v>
      </c>
      <c r="AA96" s="51" t="s">
        <v>60</v>
      </c>
      <c r="AB96" s="51" t="s">
        <v>59</v>
      </c>
      <c r="AC96" s="51" t="s">
        <v>60</v>
      </c>
      <c r="AD96" s="51" t="s">
        <v>60</v>
      </c>
      <c r="AE96" s="51" t="s">
        <v>60</v>
      </c>
      <c r="AF96" s="51" t="s">
        <v>60</v>
      </c>
      <c r="AG96" s="71"/>
      <c r="AH96" s="71"/>
      <c r="AI96" s="71"/>
      <c r="AJ96" s="71"/>
      <c r="AK96" s="71"/>
      <c r="AL96" s="71"/>
      <c r="AM96" s="51"/>
    </row>
    <row r="97" ht="350.1" hidden="1" customHeight="1" spans="1:39">
      <c r="A97" s="51">
        <v>29</v>
      </c>
      <c r="B97" s="51" t="s">
        <v>47</v>
      </c>
      <c r="C97" s="51" t="s">
        <v>48</v>
      </c>
      <c r="D97" s="51" t="s">
        <v>49</v>
      </c>
      <c r="E97" s="51" t="s">
        <v>325</v>
      </c>
      <c r="F97" s="51" t="s">
        <v>167</v>
      </c>
      <c r="G97" s="51" t="s">
        <v>447</v>
      </c>
      <c r="H97" s="51" t="s">
        <v>448</v>
      </c>
      <c r="I97" s="51" t="s">
        <v>54</v>
      </c>
      <c r="J97" s="51">
        <v>1</v>
      </c>
      <c r="K97" s="51" t="s">
        <v>328</v>
      </c>
      <c r="L97" s="51" t="s">
        <v>449</v>
      </c>
      <c r="M97" s="51">
        <v>50</v>
      </c>
      <c r="N97" s="51" t="s">
        <v>450</v>
      </c>
      <c r="O97" s="51" t="s">
        <v>451</v>
      </c>
      <c r="P97" s="51" t="s">
        <v>42</v>
      </c>
      <c r="Q97" s="51">
        <v>0</v>
      </c>
      <c r="R97" s="51">
        <v>1</v>
      </c>
      <c r="S97" s="51">
        <v>87</v>
      </c>
      <c r="T97" s="51">
        <v>414</v>
      </c>
      <c r="U97" s="51">
        <v>6</v>
      </c>
      <c r="V97" s="51">
        <v>24</v>
      </c>
      <c r="W97" s="51">
        <v>0</v>
      </c>
      <c r="X97" s="51">
        <v>0</v>
      </c>
      <c r="Y97" s="65" t="s">
        <v>174</v>
      </c>
      <c r="Z97" s="51" t="s">
        <v>59</v>
      </c>
      <c r="AA97" s="51" t="s">
        <v>60</v>
      </c>
      <c r="AB97" s="51" t="s">
        <v>59</v>
      </c>
      <c r="AC97" s="51" t="s">
        <v>60</v>
      </c>
      <c r="AD97" s="51" t="s">
        <v>60</v>
      </c>
      <c r="AE97" s="51" t="s">
        <v>60</v>
      </c>
      <c r="AF97" s="51" t="s">
        <v>60</v>
      </c>
      <c r="AG97" s="71"/>
      <c r="AH97" s="71"/>
      <c r="AI97" s="71"/>
      <c r="AJ97" s="71"/>
      <c r="AK97" s="71"/>
      <c r="AL97" s="71"/>
      <c r="AM97" s="51"/>
    </row>
    <row r="98" s="33" customFormat="1" ht="380.1" customHeight="1" spans="1:39">
      <c r="A98" s="51">
        <v>33</v>
      </c>
      <c r="B98" s="51" t="s">
        <v>47</v>
      </c>
      <c r="C98" s="51" t="s">
        <v>48</v>
      </c>
      <c r="D98" s="51" t="s">
        <v>49</v>
      </c>
      <c r="E98" s="51" t="s">
        <v>325</v>
      </c>
      <c r="F98" s="51" t="s">
        <v>181</v>
      </c>
      <c r="G98" s="51" t="s">
        <v>452</v>
      </c>
      <c r="H98" s="51" t="s">
        <v>453</v>
      </c>
      <c r="I98" s="51" t="s">
        <v>54</v>
      </c>
      <c r="J98" s="51">
        <v>500</v>
      </c>
      <c r="K98" s="51" t="s">
        <v>343</v>
      </c>
      <c r="L98" s="51" t="s">
        <v>454</v>
      </c>
      <c r="M98" s="51">
        <v>20</v>
      </c>
      <c r="N98" s="51" t="s">
        <v>455</v>
      </c>
      <c r="O98" s="60" t="s">
        <v>456</v>
      </c>
      <c r="P98" s="51" t="s">
        <v>42</v>
      </c>
      <c r="Q98" s="51"/>
      <c r="R98" s="51">
        <v>1</v>
      </c>
      <c r="S98" s="51">
        <v>45</v>
      </c>
      <c r="T98" s="51">
        <v>300</v>
      </c>
      <c r="U98" s="51">
        <v>7</v>
      </c>
      <c r="V98" s="51">
        <v>41</v>
      </c>
      <c r="W98" s="51">
        <v>0</v>
      </c>
      <c r="X98" s="51">
        <v>0</v>
      </c>
      <c r="Y98" s="51">
        <v>0.8</v>
      </c>
      <c r="Z98" s="51" t="s">
        <v>59</v>
      </c>
      <c r="AA98" s="51" t="s">
        <v>60</v>
      </c>
      <c r="AB98" s="51" t="s">
        <v>59</v>
      </c>
      <c r="AC98" s="51" t="s">
        <v>60</v>
      </c>
      <c r="AD98" s="51" t="s">
        <v>60</v>
      </c>
      <c r="AE98" s="51" t="s">
        <v>60</v>
      </c>
      <c r="AF98" s="51" t="s">
        <v>59</v>
      </c>
      <c r="AG98" s="51" t="s">
        <v>59</v>
      </c>
      <c r="AH98" s="51" t="s">
        <v>60</v>
      </c>
      <c r="AI98" s="51" t="s">
        <v>59</v>
      </c>
      <c r="AJ98" s="51" t="s">
        <v>189</v>
      </c>
      <c r="AK98" s="51"/>
      <c r="AL98" s="51">
        <v>20</v>
      </c>
      <c r="AM98" s="51"/>
    </row>
    <row r="99" s="33" customFormat="1" ht="408.95" customHeight="1" spans="1:39">
      <c r="A99" s="51">
        <v>34</v>
      </c>
      <c r="B99" s="51" t="s">
        <v>47</v>
      </c>
      <c r="C99" s="51" t="s">
        <v>48</v>
      </c>
      <c r="D99" s="51" t="s">
        <v>49</v>
      </c>
      <c r="E99" s="51" t="s">
        <v>325</v>
      </c>
      <c r="F99" s="51" t="s">
        <v>181</v>
      </c>
      <c r="G99" s="51" t="s">
        <v>219</v>
      </c>
      <c r="H99" s="51" t="s">
        <v>457</v>
      </c>
      <c r="I99" s="51" t="s">
        <v>54</v>
      </c>
      <c r="J99" s="51">
        <v>900</v>
      </c>
      <c r="K99" s="51" t="s">
        <v>343</v>
      </c>
      <c r="L99" s="51" t="s">
        <v>458</v>
      </c>
      <c r="M99" s="51">
        <v>65</v>
      </c>
      <c r="N99" s="51" t="s">
        <v>455</v>
      </c>
      <c r="O99" s="60" t="s">
        <v>459</v>
      </c>
      <c r="P99" s="51" t="s">
        <v>42</v>
      </c>
      <c r="Q99" s="51"/>
      <c r="R99" s="51">
        <v>1</v>
      </c>
      <c r="S99" s="51">
        <v>352</v>
      </c>
      <c r="T99" s="51">
        <v>2000</v>
      </c>
      <c r="U99" s="51">
        <v>8</v>
      </c>
      <c r="V99" s="51">
        <v>30</v>
      </c>
      <c r="W99" s="51">
        <v>5</v>
      </c>
      <c r="X99" s="51">
        <v>26</v>
      </c>
      <c r="Y99" s="51">
        <v>0.8</v>
      </c>
      <c r="Z99" s="51" t="s">
        <v>59</v>
      </c>
      <c r="AA99" s="51" t="s">
        <v>60</v>
      </c>
      <c r="AB99" s="51" t="s">
        <v>59</v>
      </c>
      <c r="AC99" s="51" t="s">
        <v>60</v>
      </c>
      <c r="AD99" s="51" t="s">
        <v>60</v>
      </c>
      <c r="AE99" s="51" t="s">
        <v>60</v>
      </c>
      <c r="AF99" s="51" t="s">
        <v>59</v>
      </c>
      <c r="AG99" s="51" t="s">
        <v>59</v>
      </c>
      <c r="AH99" s="51" t="s">
        <v>60</v>
      </c>
      <c r="AI99" s="51" t="s">
        <v>59</v>
      </c>
      <c r="AJ99" s="51" t="s">
        <v>189</v>
      </c>
      <c r="AK99" s="51"/>
      <c r="AL99" s="51">
        <v>65</v>
      </c>
      <c r="AM99" s="51"/>
    </row>
    <row r="100" ht="408.95" hidden="1" customHeight="1" spans="1:39">
      <c r="A100" s="51">
        <v>36</v>
      </c>
      <c r="B100" s="55" t="s">
        <v>47</v>
      </c>
      <c r="C100" s="55" t="s">
        <v>48</v>
      </c>
      <c r="D100" s="55" t="s">
        <v>49</v>
      </c>
      <c r="E100" s="55" t="s">
        <v>325</v>
      </c>
      <c r="F100" s="55" t="s">
        <v>195</v>
      </c>
      <c r="G100" s="51" t="s">
        <v>207</v>
      </c>
      <c r="H100" s="51" t="s">
        <v>460</v>
      </c>
      <c r="I100" s="51" t="s">
        <v>54</v>
      </c>
      <c r="J100" s="51">
        <v>1</v>
      </c>
      <c r="K100" s="51" t="s">
        <v>328</v>
      </c>
      <c r="L100" s="55" t="s">
        <v>461</v>
      </c>
      <c r="M100" s="55">
        <v>130</v>
      </c>
      <c r="N100" s="55" t="s">
        <v>462</v>
      </c>
      <c r="O100" s="55" t="s">
        <v>463</v>
      </c>
      <c r="P100" s="51" t="s">
        <v>41</v>
      </c>
      <c r="Q100" s="51">
        <v>1</v>
      </c>
      <c r="R100" s="51">
        <v>0</v>
      </c>
      <c r="S100" s="51">
        <v>40</v>
      </c>
      <c r="T100" s="51">
        <v>215</v>
      </c>
      <c r="U100" s="51">
        <v>5</v>
      </c>
      <c r="V100" s="51">
        <v>27</v>
      </c>
      <c r="W100" s="51">
        <v>0</v>
      </c>
      <c r="X100" s="51">
        <v>0</v>
      </c>
      <c r="Y100" s="51" t="s">
        <v>201</v>
      </c>
      <c r="Z100" s="51" t="s">
        <v>59</v>
      </c>
      <c r="AA100" s="51" t="s">
        <v>59</v>
      </c>
      <c r="AB100" s="51" t="s">
        <v>59</v>
      </c>
      <c r="AC100" s="51" t="s">
        <v>60</v>
      </c>
      <c r="AD100" s="51" t="s">
        <v>60</v>
      </c>
      <c r="AE100" s="51" t="s">
        <v>60</v>
      </c>
      <c r="AF100" s="51" t="s">
        <v>60</v>
      </c>
      <c r="AG100" s="71"/>
      <c r="AH100" s="71"/>
      <c r="AI100" s="71"/>
      <c r="AJ100" s="71"/>
      <c r="AK100" s="71"/>
      <c r="AL100" s="71"/>
      <c r="AM100" s="51"/>
    </row>
    <row r="101" ht="408.95" hidden="1" customHeight="1" spans="1:39">
      <c r="A101" s="51">
        <v>37</v>
      </c>
      <c r="B101" s="55" t="s">
        <v>47</v>
      </c>
      <c r="C101" s="55" t="s">
        <v>48</v>
      </c>
      <c r="D101" s="55" t="s">
        <v>49</v>
      </c>
      <c r="E101" s="55" t="s">
        <v>325</v>
      </c>
      <c r="F101" s="55" t="s">
        <v>195</v>
      </c>
      <c r="G101" s="51" t="s">
        <v>464</v>
      </c>
      <c r="H101" s="51" t="s">
        <v>465</v>
      </c>
      <c r="I101" s="51" t="s">
        <v>54</v>
      </c>
      <c r="J101" s="51">
        <v>0.9</v>
      </c>
      <c r="K101" s="51" t="s">
        <v>328</v>
      </c>
      <c r="L101" s="55" t="s">
        <v>466</v>
      </c>
      <c r="M101" s="55">
        <v>36</v>
      </c>
      <c r="N101" s="55" t="s">
        <v>467</v>
      </c>
      <c r="O101" s="55" t="s">
        <v>468</v>
      </c>
      <c r="P101" s="51" t="s">
        <v>42</v>
      </c>
      <c r="Q101" s="51">
        <v>0</v>
      </c>
      <c r="R101" s="51">
        <v>1</v>
      </c>
      <c r="S101" s="51">
        <v>912</v>
      </c>
      <c r="T101" s="51">
        <v>4496</v>
      </c>
      <c r="U101" s="51">
        <v>14</v>
      </c>
      <c r="V101" s="51">
        <v>71</v>
      </c>
      <c r="W101" s="51">
        <v>6</v>
      </c>
      <c r="X101" s="51">
        <v>24</v>
      </c>
      <c r="Y101" s="51" t="s">
        <v>201</v>
      </c>
      <c r="Z101" s="51" t="s">
        <v>59</v>
      </c>
      <c r="AA101" s="51" t="s">
        <v>59</v>
      </c>
      <c r="AB101" s="51" t="s">
        <v>59</v>
      </c>
      <c r="AC101" s="51" t="s">
        <v>60</v>
      </c>
      <c r="AD101" s="51" t="s">
        <v>60</v>
      </c>
      <c r="AE101" s="51" t="s">
        <v>60</v>
      </c>
      <c r="AF101" s="51" t="s">
        <v>60</v>
      </c>
      <c r="AG101" s="71"/>
      <c r="AH101" s="71"/>
      <c r="AI101" s="71"/>
      <c r="AJ101" s="71"/>
      <c r="AK101" s="71"/>
      <c r="AL101" s="71"/>
      <c r="AM101" s="51"/>
    </row>
    <row r="102" ht="392.1" hidden="1" customHeight="1" spans="1:39">
      <c r="A102" s="51">
        <v>38</v>
      </c>
      <c r="B102" s="55" t="s">
        <v>47</v>
      </c>
      <c r="C102" s="55" t="s">
        <v>48</v>
      </c>
      <c r="D102" s="55" t="s">
        <v>49</v>
      </c>
      <c r="E102" s="55" t="s">
        <v>325</v>
      </c>
      <c r="F102" s="55" t="s">
        <v>195</v>
      </c>
      <c r="G102" s="51" t="s">
        <v>212</v>
      </c>
      <c r="H102" s="51" t="s">
        <v>469</v>
      </c>
      <c r="I102" s="51" t="s">
        <v>54</v>
      </c>
      <c r="J102" s="51">
        <v>1</v>
      </c>
      <c r="K102" s="51" t="s">
        <v>328</v>
      </c>
      <c r="L102" s="55" t="s">
        <v>470</v>
      </c>
      <c r="M102" s="55">
        <v>50</v>
      </c>
      <c r="N102" s="55" t="s">
        <v>471</v>
      </c>
      <c r="O102" s="55" t="s">
        <v>472</v>
      </c>
      <c r="P102" s="51" t="s">
        <v>217</v>
      </c>
      <c r="Q102" s="51">
        <v>1</v>
      </c>
      <c r="R102" s="51">
        <v>0</v>
      </c>
      <c r="S102" s="51">
        <v>203</v>
      </c>
      <c r="T102" s="51">
        <v>863</v>
      </c>
      <c r="U102" s="51">
        <v>23</v>
      </c>
      <c r="V102" s="51">
        <v>116</v>
      </c>
      <c r="W102" s="51">
        <v>4</v>
      </c>
      <c r="X102" s="51">
        <v>11</v>
      </c>
      <c r="Y102" s="51" t="s">
        <v>201</v>
      </c>
      <c r="Z102" s="51" t="s">
        <v>59</v>
      </c>
      <c r="AA102" s="51" t="s">
        <v>59</v>
      </c>
      <c r="AB102" s="51" t="s">
        <v>59</v>
      </c>
      <c r="AC102" s="51" t="s">
        <v>60</v>
      </c>
      <c r="AD102" s="51" t="s">
        <v>60</v>
      </c>
      <c r="AE102" s="51" t="s">
        <v>60</v>
      </c>
      <c r="AF102" s="51" t="s">
        <v>60</v>
      </c>
      <c r="AG102" s="71"/>
      <c r="AH102" s="71"/>
      <c r="AI102" s="71"/>
      <c r="AJ102" s="71"/>
      <c r="AK102" s="71"/>
      <c r="AL102" s="71"/>
      <c r="AM102" s="51"/>
    </row>
    <row r="103" ht="330" hidden="1" customHeight="1" spans="1:39">
      <c r="A103" s="51">
        <v>39</v>
      </c>
      <c r="B103" s="51" t="s">
        <v>47</v>
      </c>
      <c r="C103" s="51" t="s">
        <v>48</v>
      </c>
      <c r="D103" s="51" t="s">
        <v>49</v>
      </c>
      <c r="E103" s="51" t="s">
        <v>325</v>
      </c>
      <c r="F103" s="51" t="s">
        <v>218</v>
      </c>
      <c r="G103" s="51" t="s">
        <v>473</v>
      </c>
      <c r="H103" s="51" t="s">
        <v>474</v>
      </c>
      <c r="I103" s="51" t="s">
        <v>54</v>
      </c>
      <c r="J103" s="51">
        <v>0.5</v>
      </c>
      <c r="K103" s="51" t="s">
        <v>328</v>
      </c>
      <c r="L103" s="51" t="s">
        <v>475</v>
      </c>
      <c r="M103" s="51">
        <v>19</v>
      </c>
      <c r="N103" s="51" t="s">
        <v>476</v>
      </c>
      <c r="O103" s="51" t="s">
        <v>477</v>
      </c>
      <c r="P103" s="51" t="s">
        <v>41</v>
      </c>
      <c r="Q103" s="51">
        <v>1</v>
      </c>
      <c r="R103" s="51"/>
      <c r="S103" s="51">
        <v>215</v>
      </c>
      <c r="T103" s="51">
        <v>1085</v>
      </c>
      <c r="U103" s="51">
        <v>28</v>
      </c>
      <c r="V103" s="51">
        <v>173</v>
      </c>
      <c r="W103" s="51">
        <v>0</v>
      </c>
      <c r="X103" s="51">
        <v>0</v>
      </c>
      <c r="Y103" s="51" t="s">
        <v>58</v>
      </c>
      <c r="Z103" s="51" t="s">
        <v>59</v>
      </c>
      <c r="AA103" s="51" t="s">
        <v>60</v>
      </c>
      <c r="AB103" s="51" t="s">
        <v>59</v>
      </c>
      <c r="AC103" s="51" t="s">
        <v>59</v>
      </c>
      <c r="AD103" s="51" t="s">
        <v>60</v>
      </c>
      <c r="AE103" s="51" t="s">
        <v>60</v>
      </c>
      <c r="AF103" s="51" t="s">
        <v>60</v>
      </c>
      <c r="AG103" s="71"/>
      <c r="AH103" s="71"/>
      <c r="AI103" s="71"/>
      <c r="AJ103" s="71"/>
      <c r="AK103" s="71"/>
      <c r="AL103" s="71"/>
      <c r="AM103" s="51" t="s">
        <v>83</v>
      </c>
    </row>
    <row r="104" ht="326.1" hidden="1" customHeight="1" spans="1:39">
      <c r="A104" s="51">
        <v>40</v>
      </c>
      <c r="B104" s="51" t="s">
        <v>47</v>
      </c>
      <c r="C104" s="51" t="s">
        <v>48</v>
      </c>
      <c r="D104" s="51" t="s">
        <v>49</v>
      </c>
      <c r="E104" s="51" t="s">
        <v>325</v>
      </c>
      <c r="F104" s="51" t="s">
        <v>218</v>
      </c>
      <c r="G104" s="51" t="s">
        <v>478</v>
      </c>
      <c r="H104" s="51" t="s">
        <v>479</v>
      </c>
      <c r="I104" s="51" t="s">
        <v>54</v>
      </c>
      <c r="J104" s="51">
        <v>1</v>
      </c>
      <c r="K104" s="51" t="s">
        <v>263</v>
      </c>
      <c r="L104" s="51" t="s">
        <v>480</v>
      </c>
      <c r="M104" s="51">
        <v>76</v>
      </c>
      <c r="N104" s="51" t="s">
        <v>481</v>
      </c>
      <c r="O104" s="51" t="s">
        <v>477</v>
      </c>
      <c r="P104" s="51" t="s">
        <v>41</v>
      </c>
      <c r="Q104" s="51">
        <v>1</v>
      </c>
      <c r="R104" s="51"/>
      <c r="S104" s="51">
        <v>138</v>
      </c>
      <c r="T104" s="51">
        <v>520</v>
      </c>
      <c r="U104" s="51">
        <v>6</v>
      </c>
      <c r="V104" s="51">
        <v>25</v>
      </c>
      <c r="W104" s="51"/>
      <c r="X104" s="51"/>
      <c r="Y104" s="65" t="s">
        <v>58</v>
      </c>
      <c r="Z104" s="51" t="s">
        <v>59</v>
      </c>
      <c r="AA104" s="51" t="s">
        <v>60</v>
      </c>
      <c r="AB104" s="51" t="s">
        <v>59</v>
      </c>
      <c r="AC104" s="51" t="s">
        <v>60</v>
      </c>
      <c r="AD104" s="51" t="s">
        <v>60</v>
      </c>
      <c r="AE104" s="51" t="s">
        <v>60</v>
      </c>
      <c r="AF104" s="51" t="s">
        <v>60</v>
      </c>
      <c r="AG104" s="71"/>
      <c r="AH104" s="71"/>
      <c r="AI104" s="71"/>
      <c r="AJ104" s="71"/>
      <c r="AK104" s="71"/>
      <c r="AL104" s="71"/>
      <c r="AM104" s="51"/>
    </row>
    <row r="105" ht="326.1" hidden="1" customHeight="1" spans="1:39">
      <c r="A105" s="51">
        <v>41</v>
      </c>
      <c r="B105" s="51" t="s">
        <v>47</v>
      </c>
      <c r="C105" s="51" t="s">
        <v>48</v>
      </c>
      <c r="D105" s="51" t="s">
        <v>49</v>
      </c>
      <c r="E105" s="51" t="s">
        <v>325</v>
      </c>
      <c r="F105" s="51" t="s">
        <v>218</v>
      </c>
      <c r="G105" s="51" t="s">
        <v>482</v>
      </c>
      <c r="H105" s="51" t="s">
        <v>483</v>
      </c>
      <c r="I105" s="51" t="s">
        <v>54</v>
      </c>
      <c r="J105" s="51">
        <v>1</v>
      </c>
      <c r="K105" s="51" t="s">
        <v>328</v>
      </c>
      <c r="L105" s="51" t="s">
        <v>484</v>
      </c>
      <c r="M105" s="51">
        <v>57</v>
      </c>
      <c r="N105" s="51" t="s">
        <v>485</v>
      </c>
      <c r="O105" s="51" t="s">
        <v>477</v>
      </c>
      <c r="P105" s="51" t="s">
        <v>42</v>
      </c>
      <c r="Q105" s="51"/>
      <c r="R105" s="51">
        <v>1</v>
      </c>
      <c r="S105" s="51">
        <v>68</v>
      </c>
      <c r="T105" s="51">
        <v>370</v>
      </c>
      <c r="U105" s="51">
        <v>5</v>
      </c>
      <c r="V105" s="51">
        <v>22</v>
      </c>
      <c r="W105" s="51">
        <v>2</v>
      </c>
      <c r="X105" s="51">
        <v>7</v>
      </c>
      <c r="Y105" s="51" t="s">
        <v>58</v>
      </c>
      <c r="Z105" s="51" t="s">
        <v>59</v>
      </c>
      <c r="AA105" s="51" t="s">
        <v>60</v>
      </c>
      <c r="AB105" s="51" t="s">
        <v>59</v>
      </c>
      <c r="AC105" s="51" t="s">
        <v>59</v>
      </c>
      <c r="AD105" s="51" t="s">
        <v>60</v>
      </c>
      <c r="AE105" s="51" t="s">
        <v>60</v>
      </c>
      <c r="AF105" s="51" t="s">
        <v>60</v>
      </c>
      <c r="AG105" s="71"/>
      <c r="AH105" s="71"/>
      <c r="AI105" s="71"/>
      <c r="AJ105" s="71"/>
      <c r="AK105" s="71"/>
      <c r="AL105" s="71"/>
      <c r="AM105" s="51" t="s">
        <v>83</v>
      </c>
    </row>
    <row r="106" ht="336.95" hidden="1" customHeight="1" spans="1:39">
      <c r="A106" s="51">
        <v>42</v>
      </c>
      <c r="B106" s="51" t="s">
        <v>47</v>
      </c>
      <c r="C106" s="51" t="s">
        <v>48</v>
      </c>
      <c r="D106" s="51" t="s">
        <v>49</v>
      </c>
      <c r="E106" s="51" t="s">
        <v>325</v>
      </c>
      <c r="F106" s="51" t="s">
        <v>218</v>
      </c>
      <c r="G106" s="51" t="s">
        <v>486</v>
      </c>
      <c r="H106" s="51" t="s">
        <v>487</v>
      </c>
      <c r="I106" s="51" t="s">
        <v>54</v>
      </c>
      <c r="J106" s="51">
        <v>1</v>
      </c>
      <c r="K106" s="51" t="s">
        <v>328</v>
      </c>
      <c r="L106" s="51" t="s">
        <v>488</v>
      </c>
      <c r="M106" s="51">
        <v>38</v>
      </c>
      <c r="N106" s="51" t="s">
        <v>489</v>
      </c>
      <c r="O106" s="51" t="s">
        <v>477</v>
      </c>
      <c r="P106" s="51" t="s">
        <v>42</v>
      </c>
      <c r="Q106" s="51"/>
      <c r="R106" s="51">
        <v>1</v>
      </c>
      <c r="S106" s="51">
        <v>50</v>
      </c>
      <c r="T106" s="51">
        <v>252</v>
      </c>
      <c r="U106" s="51">
        <v>1</v>
      </c>
      <c r="V106" s="51">
        <v>3</v>
      </c>
      <c r="W106" s="51">
        <v>0</v>
      </c>
      <c r="X106" s="51">
        <v>0</v>
      </c>
      <c r="Y106" s="51" t="s">
        <v>58</v>
      </c>
      <c r="Z106" s="51" t="s">
        <v>59</v>
      </c>
      <c r="AA106" s="51" t="s">
        <v>60</v>
      </c>
      <c r="AB106" s="51" t="s">
        <v>59</v>
      </c>
      <c r="AC106" s="51" t="s">
        <v>59</v>
      </c>
      <c r="AD106" s="51" t="s">
        <v>60</v>
      </c>
      <c r="AE106" s="51" t="s">
        <v>60</v>
      </c>
      <c r="AF106" s="51" t="s">
        <v>60</v>
      </c>
      <c r="AG106" s="71"/>
      <c r="AH106" s="71"/>
      <c r="AI106" s="71"/>
      <c r="AJ106" s="71"/>
      <c r="AK106" s="71"/>
      <c r="AL106" s="71"/>
      <c r="AM106" s="51" t="s">
        <v>83</v>
      </c>
    </row>
    <row r="107" ht="306.95" hidden="1" customHeight="1" spans="1:39">
      <c r="A107" s="51">
        <v>43</v>
      </c>
      <c r="B107" s="51" t="s">
        <v>47</v>
      </c>
      <c r="C107" s="51" t="s">
        <v>48</v>
      </c>
      <c r="D107" s="51" t="s">
        <v>49</v>
      </c>
      <c r="E107" s="51" t="s">
        <v>325</v>
      </c>
      <c r="F107" s="51" t="s">
        <v>218</v>
      </c>
      <c r="G107" s="51" t="s">
        <v>225</v>
      </c>
      <c r="H107" s="51" t="s">
        <v>490</v>
      </c>
      <c r="I107" s="51" t="s">
        <v>54</v>
      </c>
      <c r="J107" s="51">
        <v>30</v>
      </c>
      <c r="K107" s="51" t="s">
        <v>343</v>
      </c>
      <c r="L107" s="51" t="s">
        <v>491</v>
      </c>
      <c r="M107" s="51">
        <v>15</v>
      </c>
      <c r="N107" s="51" t="s">
        <v>492</v>
      </c>
      <c r="O107" s="51" t="s">
        <v>477</v>
      </c>
      <c r="P107" s="51" t="s">
        <v>41</v>
      </c>
      <c r="Q107" s="51">
        <v>1</v>
      </c>
      <c r="R107" s="51"/>
      <c r="S107" s="51">
        <v>127</v>
      </c>
      <c r="T107" s="51">
        <v>588</v>
      </c>
      <c r="U107" s="51">
        <v>18</v>
      </c>
      <c r="V107" s="51">
        <v>64</v>
      </c>
      <c r="W107" s="51">
        <v>1</v>
      </c>
      <c r="X107" s="51">
        <v>1</v>
      </c>
      <c r="Y107" s="51" t="s">
        <v>58</v>
      </c>
      <c r="Z107" s="51" t="s">
        <v>59</v>
      </c>
      <c r="AA107" s="51" t="s">
        <v>60</v>
      </c>
      <c r="AB107" s="51" t="s">
        <v>59</v>
      </c>
      <c r="AC107" s="51" t="s">
        <v>59</v>
      </c>
      <c r="AD107" s="51" t="s">
        <v>60</v>
      </c>
      <c r="AE107" s="51" t="s">
        <v>60</v>
      </c>
      <c r="AF107" s="51" t="s">
        <v>60</v>
      </c>
      <c r="AG107" s="71"/>
      <c r="AH107" s="71"/>
      <c r="AI107" s="71"/>
      <c r="AJ107" s="71"/>
      <c r="AK107" s="71"/>
      <c r="AL107" s="71"/>
      <c r="AM107" s="51" t="s">
        <v>83</v>
      </c>
    </row>
    <row r="108" ht="362.1" hidden="1" customHeight="1" spans="1:39">
      <c r="A108" s="51">
        <v>44</v>
      </c>
      <c r="B108" s="51" t="s">
        <v>47</v>
      </c>
      <c r="C108" s="51" t="s">
        <v>48</v>
      </c>
      <c r="D108" s="51" t="s">
        <v>49</v>
      </c>
      <c r="E108" s="51" t="s">
        <v>325</v>
      </c>
      <c r="F108" s="51" t="s">
        <v>234</v>
      </c>
      <c r="G108" s="51" t="s">
        <v>246</v>
      </c>
      <c r="H108" s="51" t="s">
        <v>493</v>
      </c>
      <c r="I108" s="51" t="s">
        <v>54</v>
      </c>
      <c r="J108" s="51">
        <v>1200</v>
      </c>
      <c r="K108" s="51" t="s">
        <v>343</v>
      </c>
      <c r="L108" s="51" t="s">
        <v>494</v>
      </c>
      <c r="M108" s="51">
        <v>60</v>
      </c>
      <c r="N108" s="51" t="s">
        <v>495</v>
      </c>
      <c r="O108" s="51" t="s">
        <v>496</v>
      </c>
      <c r="P108" s="51" t="s">
        <v>41</v>
      </c>
      <c r="Q108" s="51">
        <v>1</v>
      </c>
      <c r="R108" s="51">
        <v>0</v>
      </c>
      <c r="S108" s="51">
        <v>196</v>
      </c>
      <c r="T108" s="51">
        <v>1123</v>
      </c>
      <c r="U108" s="51">
        <v>20</v>
      </c>
      <c r="V108" s="51">
        <v>74</v>
      </c>
      <c r="W108" s="51">
        <v>1</v>
      </c>
      <c r="X108" s="51">
        <v>4</v>
      </c>
      <c r="Y108" s="51" t="s">
        <v>241</v>
      </c>
      <c r="Z108" s="51" t="s">
        <v>59</v>
      </c>
      <c r="AA108" s="51" t="s">
        <v>59</v>
      </c>
      <c r="AB108" s="51" t="s">
        <v>59</v>
      </c>
      <c r="AC108" s="51" t="s">
        <v>60</v>
      </c>
      <c r="AD108" s="51" t="s">
        <v>60</v>
      </c>
      <c r="AE108" s="51" t="s">
        <v>60</v>
      </c>
      <c r="AF108" s="51" t="s">
        <v>59</v>
      </c>
      <c r="AG108" s="71"/>
      <c r="AH108" s="71"/>
      <c r="AI108" s="71"/>
      <c r="AJ108" s="71"/>
      <c r="AK108" s="71"/>
      <c r="AL108" s="71"/>
      <c r="AM108" s="51" t="s">
        <v>83</v>
      </c>
    </row>
    <row r="109" ht="362.1" hidden="1" customHeight="1" spans="1:39">
      <c r="A109" s="51">
        <v>45</v>
      </c>
      <c r="B109" s="51" t="s">
        <v>47</v>
      </c>
      <c r="C109" s="51" t="s">
        <v>48</v>
      </c>
      <c r="D109" s="51" t="s">
        <v>49</v>
      </c>
      <c r="E109" s="51" t="s">
        <v>325</v>
      </c>
      <c r="F109" s="51" t="s">
        <v>234</v>
      </c>
      <c r="G109" s="51" t="s">
        <v>497</v>
      </c>
      <c r="H109" s="51" t="s">
        <v>498</v>
      </c>
      <c r="I109" s="51" t="s">
        <v>54</v>
      </c>
      <c r="J109" s="51">
        <v>3000</v>
      </c>
      <c r="K109" s="51" t="s">
        <v>343</v>
      </c>
      <c r="L109" s="51" t="s">
        <v>499</v>
      </c>
      <c r="M109" s="51">
        <v>120</v>
      </c>
      <c r="N109" s="51" t="s">
        <v>500</v>
      </c>
      <c r="O109" s="51" t="s">
        <v>501</v>
      </c>
      <c r="P109" s="51" t="s">
        <v>42</v>
      </c>
      <c r="Q109" s="51">
        <v>0</v>
      </c>
      <c r="R109" s="51">
        <v>1</v>
      </c>
      <c r="S109" s="51">
        <v>260</v>
      </c>
      <c r="T109" s="51">
        <v>1116</v>
      </c>
      <c r="U109" s="51">
        <v>2</v>
      </c>
      <c r="V109" s="51">
        <v>9</v>
      </c>
      <c r="W109" s="51">
        <v>1</v>
      </c>
      <c r="X109" s="51">
        <v>4</v>
      </c>
      <c r="Y109" s="51" t="s">
        <v>241</v>
      </c>
      <c r="Z109" s="51" t="s">
        <v>59</v>
      </c>
      <c r="AA109" s="51" t="s">
        <v>59</v>
      </c>
      <c r="AB109" s="51" t="s">
        <v>59</v>
      </c>
      <c r="AC109" s="51" t="s">
        <v>60</v>
      </c>
      <c r="AD109" s="51" t="s">
        <v>60</v>
      </c>
      <c r="AE109" s="51" t="s">
        <v>60</v>
      </c>
      <c r="AF109" s="51" t="s">
        <v>59</v>
      </c>
      <c r="AG109" s="71"/>
      <c r="AH109" s="71"/>
      <c r="AI109" s="71"/>
      <c r="AJ109" s="71"/>
      <c r="AK109" s="71"/>
      <c r="AL109" s="71"/>
      <c r="AM109" s="51" t="s">
        <v>83</v>
      </c>
    </row>
    <row r="110" ht="306.95" hidden="1" customHeight="1" spans="1:39">
      <c r="A110" s="51">
        <v>46</v>
      </c>
      <c r="B110" s="51" t="s">
        <v>47</v>
      </c>
      <c r="C110" s="51" t="s">
        <v>48</v>
      </c>
      <c r="D110" s="51" t="s">
        <v>49</v>
      </c>
      <c r="E110" s="51" t="s">
        <v>325</v>
      </c>
      <c r="F110" s="51" t="s">
        <v>254</v>
      </c>
      <c r="G110" s="51" t="s">
        <v>502</v>
      </c>
      <c r="H110" s="51" t="s">
        <v>503</v>
      </c>
      <c r="I110" s="51" t="s">
        <v>54</v>
      </c>
      <c r="J110" s="51">
        <v>1.2</v>
      </c>
      <c r="K110" s="51" t="s">
        <v>328</v>
      </c>
      <c r="L110" s="51" t="s">
        <v>504</v>
      </c>
      <c r="M110" s="51">
        <v>100</v>
      </c>
      <c r="N110" s="51" t="s">
        <v>505</v>
      </c>
      <c r="O110" s="51" t="s">
        <v>506</v>
      </c>
      <c r="P110" s="51" t="s">
        <v>42</v>
      </c>
      <c r="Q110" s="51">
        <v>0</v>
      </c>
      <c r="R110" s="51">
        <v>5</v>
      </c>
      <c r="S110" s="51">
        <v>887</v>
      </c>
      <c r="T110" s="51">
        <v>4777</v>
      </c>
      <c r="U110" s="51">
        <v>57</v>
      </c>
      <c r="V110" s="51">
        <v>269</v>
      </c>
      <c r="W110" s="51">
        <v>13</v>
      </c>
      <c r="X110" s="51">
        <v>63</v>
      </c>
      <c r="Y110" s="51" t="s">
        <v>58</v>
      </c>
      <c r="Z110" s="51" t="s">
        <v>59</v>
      </c>
      <c r="AA110" s="51" t="s">
        <v>60</v>
      </c>
      <c r="AB110" s="51" t="s">
        <v>59</v>
      </c>
      <c r="AC110" s="51" t="s">
        <v>60</v>
      </c>
      <c r="AD110" s="51" t="s">
        <v>60</v>
      </c>
      <c r="AE110" s="51" t="s">
        <v>60</v>
      </c>
      <c r="AF110" s="51" t="s">
        <v>59</v>
      </c>
      <c r="AG110" s="71"/>
      <c r="AH110" s="71"/>
      <c r="AI110" s="71"/>
      <c r="AJ110" s="71"/>
      <c r="AK110" s="71"/>
      <c r="AL110" s="71"/>
      <c r="AM110" s="51" t="s">
        <v>507</v>
      </c>
    </row>
    <row r="111" ht="312" hidden="1" customHeight="1" spans="1:39">
      <c r="A111" s="51">
        <v>47</v>
      </c>
      <c r="B111" s="51" t="s">
        <v>47</v>
      </c>
      <c r="C111" s="51" t="s">
        <v>48</v>
      </c>
      <c r="D111" s="51" t="s">
        <v>49</v>
      </c>
      <c r="E111" s="51" t="s">
        <v>325</v>
      </c>
      <c r="F111" s="51" t="s">
        <v>254</v>
      </c>
      <c r="G111" s="51" t="s">
        <v>508</v>
      </c>
      <c r="H111" s="51" t="s">
        <v>509</v>
      </c>
      <c r="I111" s="51" t="s">
        <v>54</v>
      </c>
      <c r="J111" s="51">
        <v>1.5</v>
      </c>
      <c r="K111" s="51" t="s">
        <v>328</v>
      </c>
      <c r="L111" s="51" t="s">
        <v>510</v>
      </c>
      <c r="M111" s="51">
        <v>100</v>
      </c>
      <c r="N111" s="51" t="s">
        <v>511</v>
      </c>
      <c r="O111" s="51" t="s">
        <v>512</v>
      </c>
      <c r="P111" s="51" t="s">
        <v>41</v>
      </c>
      <c r="Q111" s="51">
        <v>1</v>
      </c>
      <c r="R111" s="51">
        <v>0</v>
      </c>
      <c r="S111" s="51">
        <v>238</v>
      </c>
      <c r="T111" s="51">
        <v>1429</v>
      </c>
      <c r="U111" s="51">
        <v>9</v>
      </c>
      <c r="V111" s="51">
        <v>45</v>
      </c>
      <c r="W111" s="51"/>
      <c r="X111" s="51"/>
      <c r="Y111" s="51" t="s">
        <v>513</v>
      </c>
      <c r="Z111" s="51" t="s">
        <v>59</v>
      </c>
      <c r="AA111" s="51" t="s">
        <v>60</v>
      </c>
      <c r="AB111" s="51" t="s">
        <v>59</v>
      </c>
      <c r="AC111" s="51" t="s">
        <v>60</v>
      </c>
      <c r="AD111" s="51" t="s">
        <v>60</v>
      </c>
      <c r="AE111" s="51" t="s">
        <v>60</v>
      </c>
      <c r="AF111" s="51" t="s">
        <v>59</v>
      </c>
      <c r="AG111" s="71"/>
      <c r="AH111" s="71"/>
      <c r="AI111" s="71"/>
      <c r="AJ111" s="71"/>
      <c r="AK111" s="71"/>
      <c r="AL111" s="71"/>
      <c r="AM111" s="51" t="s">
        <v>507</v>
      </c>
    </row>
    <row r="112" ht="312" hidden="1" customHeight="1" spans="1:39">
      <c r="A112" s="51">
        <v>48</v>
      </c>
      <c r="B112" s="51" t="s">
        <v>47</v>
      </c>
      <c r="C112" s="51" t="s">
        <v>48</v>
      </c>
      <c r="D112" s="51" t="s">
        <v>49</v>
      </c>
      <c r="E112" s="51" t="s">
        <v>325</v>
      </c>
      <c r="F112" s="51" t="s">
        <v>254</v>
      </c>
      <c r="G112" s="51" t="s">
        <v>514</v>
      </c>
      <c r="H112" s="51" t="s">
        <v>515</v>
      </c>
      <c r="I112" s="51" t="s">
        <v>54</v>
      </c>
      <c r="J112" s="51">
        <v>1</v>
      </c>
      <c r="K112" s="51" t="s">
        <v>328</v>
      </c>
      <c r="L112" s="51" t="s">
        <v>516</v>
      </c>
      <c r="M112" s="51">
        <v>40</v>
      </c>
      <c r="N112" s="51" t="s">
        <v>517</v>
      </c>
      <c r="O112" s="51" t="s">
        <v>518</v>
      </c>
      <c r="P112" s="51" t="s">
        <v>42</v>
      </c>
      <c r="Q112" s="51">
        <v>0</v>
      </c>
      <c r="R112" s="51">
        <v>2</v>
      </c>
      <c r="S112" s="51">
        <v>135</v>
      </c>
      <c r="T112" s="51">
        <v>750</v>
      </c>
      <c r="U112" s="51"/>
      <c r="V112" s="51"/>
      <c r="W112" s="51"/>
      <c r="X112" s="51"/>
      <c r="Y112" s="51" t="s">
        <v>519</v>
      </c>
      <c r="Z112" s="51" t="s">
        <v>59</v>
      </c>
      <c r="AA112" s="51" t="s">
        <v>60</v>
      </c>
      <c r="AB112" s="51" t="s">
        <v>59</v>
      </c>
      <c r="AC112" s="51" t="s">
        <v>60</v>
      </c>
      <c r="AD112" s="51" t="s">
        <v>60</v>
      </c>
      <c r="AE112" s="51" t="s">
        <v>60</v>
      </c>
      <c r="AF112" s="51" t="s">
        <v>59</v>
      </c>
      <c r="AG112" s="71"/>
      <c r="AH112" s="71"/>
      <c r="AI112" s="71"/>
      <c r="AJ112" s="71"/>
      <c r="AK112" s="71"/>
      <c r="AL112" s="71"/>
      <c r="AM112" s="51" t="s">
        <v>520</v>
      </c>
    </row>
    <row r="113" ht="279.95" hidden="1" customHeight="1" spans="1:39">
      <c r="A113" s="51">
        <v>49</v>
      </c>
      <c r="B113" s="51" t="s">
        <v>47</v>
      </c>
      <c r="C113" s="51" t="s">
        <v>48</v>
      </c>
      <c r="D113" s="51" t="s">
        <v>49</v>
      </c>
      <c r="E113" s="51" t="s">
        <v>325</v>
      </c>
      <c r="F113" s="51" t="s">
        <v>260</v>
      </c>
      <c r="G113" s="51" t="s">
        <v>176</v>
      </c>
      <c r="H113" s="51" t="s">
        <v>521</v>
      </c>
      <c r="I113" s="51" t="s">
        <v>54</v>
      </c>
      <c r="J113" s="51">
        <v>1.2</v>
      </c>
      <c r="K113" s="51" t="s">
        <v>328</v>
      </c>
      <c r="L113" s="51" t="s">
        <v>522</v>
      </c>
      <c r="M113" s="51">
        <v>70</v>
      </c>
      <c r="N113" s="51" t="s">
        <v>523</v>
      </c>
      <c r="O113" s="51" t="s">
        <v>523</v>
      </c>
      <c r="P113" s="51" t="s">
        <v>42</v>
      </c>
      <c r="Q113" s="51">
        <v>0</v>
      </c>
      <c r="R113" s="51">
        <v>1</v>
      </c>
      <c r="S113" s="51">
        <v>150</v>
      </c>
      <c r="T113" s="51">
        <v>700</v>
      </c>
      <c r="U113" s="51">
        <v>19</v>
      </c>
      <c r="V113" s="51">
        <v>72</v>
      </c>
      <c r="W113" s="51">
        <v>7</v>
      </c>
      <c r="X113" s="51">
        <v>31</v>
      </c>
      <c r="Y113" s="51" t="s">
        <v>188</v>
      </c>
      <c r="Z113" s="51" t="s">
        <v>59</v>
      </c>
      <c r="AA113" s="51" t="s">
        <v>60</v>
      </c>
      <c r="AB113" s="51" t="s">
        <v>59</v>
      </c>
      <c r="AC113" s="51" t="s">
        <v>60</v>
      </c>
      <c r="AD113" s="51" t="s">
        <v>60</v>
      </c>
      <c r="AE113" s="51" t="s">
        <v>60</v>
      </c>
      <c r="AF113" s="51" t="s">
        <v>312</v>
      </c>
      <c r="AG113" s="71"/>
      <c r="AH113" s="71"/>
      <c r="AI113" s="71"/>
      <c r="AJ113" s="71"/>
      <c r="AK113" s="71"/>
      <c r="AL113" s="71"/>
      <c r="AM113" s="51"/>
    </row>
    <row r="114" ht="408" hidden="1" customHeight="1" spans="1:39">
      <c r="A114" s="51">
        <v>50</v>
      </c>
      <c r="B114" s="51" t="s">
        <v>47</v>
      </c>
      <c r="C114" s="51" t="s">
        <v>48</v>
      </c>
      <c r="D114" s="51" t="s">
        <v>49</v>
      </c>
      <c r="E114" s="51" t="s">
        <v>325</v>
      </c>
      <c r="F114" s="51" t="s">
        <v>260</v>
      </c>
      <c r="G114" s="51" t="s">
        <v>524</v>
      </c>
      <c r="H114" s="51" t="s">
        <v>525</v>
      </c>
      <c r="I114" s="51" t="s">
        <v>54</v>
      </c>
      <c r="J114" s="51">
        <v>2.25</v>
      </c>
      <c r="K114" s="51" t="s">
        <v>328</v>
      </c>
      <c r="L114" s="51" t="s">
        <v>526</v>
      </c>
      <c r="M114" s="51">
        <v>90</v>
      </c>
      <c r="N114" s="51" t="s">
        <v>527</v>
      </c>
      <c r="O114" s="51" t="s">
        <v>527</v>
      </c>
      <c r="P114" s="51" t="s">
        <v>41</v>
      </c>
      <c r="Q114" s="51">
        <v>3</v>
      </c>
      <c r="R114" s="51">
        <v>0</v>
      </c>
      <c r="S114" s="51">
        <v>284</v>
      </c>
      <c r="T114" s="51">
        <v>1000</v>
      </c>
      <c r="U114" s="51">
        <v>11</v>
      </c>
      <c r="V114" s="51">
        <v>46</v>
      </c>
      <c r="W114" s="51">
        <v>1</v>
      </c>
      <c r="X114" s="51">
        <v>2</v>
      </c>
      <c r="Y114" s="51" t="s">
        <v>188</v>
      </c>
      <c r="Z114" s="51" t="s">
        <v>59</v>
      </c>
      <c r="AA114" s="51" t="s">
        <v>60</v>
      </c>
      <c r="AB114" s="51" t="s">
        <v>59</v>
      </c>
      <c r="AC114" s="51" t="s">
        <v>60</v>
      </c>
      <c r="AD114" s="51" t="s">
        <v>60</v>
      </c>
      <c r="AE114" s="51" t="s">
        <v>60</v>
      </c>
      <c r="AF114" s="51" t="s">
        <v>312</v>
      </c>
      <c r="AG114" s="71"/>
      <c r="AH114" s="71"/>
      <c r="AI114" s="71"/>
      <c r="AJ114" s="71"/>
      <c r="AK114" s="71"/>
      <c r="AL114" s="71"/>
      <c r="AM114" s="51"/>
    </row>
    <row r="115" ht="246.95" hidden="1" customHeight="1" spans="1:39">
      <c r="A115" s="51">
        <v>51</v>
      </c>
      <c r="B115" s="51" t="s">
        <v>47</v>
      </c>
      <c r="C115" s="51" t="s">
        <v>48</v>
      </c>
      <c r="D115" s="51" t="s">
        <v>49</v>
      </c>
      <c r="E115" s="51" t="s">
        <v>325</v>
      </c>
      <c r="F115" s="51" t="s">
        <v>260</v>
      </c>
      <c r="G115" s="51" t="s">
        <v>528</v>
      </c>
      <c r="H115" s="51" t="s">
        <v>529</v>
      </c>
      <c r="I115" s="51" t="s">
        <v>54</v>
      </c>
      <c r="J115" s="51">
        <v>0.3</v>
      </c>
      <c r="K115" s="51" t="s">
        <v>328</v>
      </c>
      <c r="L115" s="51" t="s">
        <v>530</v>
      </c>
      <c r="M115" s="51">
        <v>12</v>
      </c>
      <c r="N115" s="51" t="s">
        <v>531</v>
      </c>
      <c r="O115" s="51" t="s">
        <v>531</v>
      </c>
      <c r="P115" s="51" t="s">
        <v>42</v>
      </c>
      <c r="Q115" s="51"/>
      <c r="R115" s="51">
        <v>1</v>
      </c>
      <c r="S115" s="51">
        <v>145</v>
      </c>
      <c r="T115" s="51">
        <v>653</v>
      </c>
      <c r="U115" s="51">
        <v>3</v>
      </c>
      <c r="V115" s="51">
        <v>18</v>
      </c>
      <c r="W115" s="51">
        <v>0</v>
      </c>
      <c r="X115" s="51">
        <v>0</v>
      </c>
      <c r="Y115" s="51" t="s">
        <v>188</v>
      </c>
      <c r="Z115" s="51" t="s">
        <v>59</v>
      </c>
      <c r="AA115" s="51" t="s">
        <v>60</v>
      </c>
      <c r="AB115" s="51" t="s">
        <v>59</v>
      </c>
      <c r="AC115" s="51" t="s">
        <v>60</v>
      </c>
      <c r="AD115" s="51" t="s">
        <v>60</v>
      </c>
      <c r="AE115" s="51" t="s">
        <v>60</v>
      </c>
      <c r="AF115" s="51" t="s">
        <v>312</v>
      </c>
      <c r="AG115" s="71"/>
      <c r="AH115" s="71"/>
      <c r="AI115" s="71"/>
      <c r="AJ115" s="71"/>
      <c r="AK115" s="71"/>
      <c r="AL115" s="71"/>
      <c r="AM115" s="51"/>
    </row>
    <row r="116" ht="246.95" hidden="1" customHeight="1" spans="1:39">
      <c r="A116" s="51">
        <v>52</v>
      </c>
      <c r="B116" s="51" t="s">
        <v>47</v>
      </c>
      <c r="C116" s="51" t="s">
        <v>48</v>
      </c>
      <c r="D116" s="51" t="s">
        <v>49</v>
      </c>
      <c r="E116" s="51" t="s">
        <v>325</v>
      </c>
      <c r="F116" s="51" t="s">
        <v>260</v>
      </c>
      <c r="G116" s="51" t="s">
        <v>528</v>
      </c>
      <c r="H116" s="51" t="s">
        <v>532</v>
      </c>
      <c r="I116" s="51" t="s">
        <v>54</v>
      </c>
      <c r="J116" s="51">
        <v>1</v>
      </c>
      <c r="K116" s="51" t="s">
        <v>533</v>
      </c>
      <c r="L116" s="51" t="s">
        <v>534</v>
      </c>
      <c r="M116" s="51">
        <v>12</v>
      </c>
      <c r="N116" s="51" t="s">
        <v>535</v>
      </c>
      <c r="O116" s="51" t="s">
        <v>535</v>
      </c>
      <c r="P116" s="51" t="s">
        <v>42</v>
      </c>
      <c r="Q116" s="51"/>
      <c r="R116" s="51">
        <v>1</v>
      </c>
      <c r="S116" s="51">
        <v>144</v>
      </c>
      <c r="T116" s="51">
        <v>604</v>
      </c>
      <c r="U116" s="51">
        <v>3</v>
      </c>
      <c r="V116" s="51">
        <v>11</v>
      </c>
      <c r="W116" s="51">
        <v>1</v>
      </c>
      <c r="X116" s="51">
        <v>7</v>
      </c>
      <c r="Y116" s="51" t="s">
        <v>188</v>
      </c>
      <c r="Z116" s="51" t="s">
        <v>59</v>
      </c>
      <c r="AA116" s="51" t="s">
        <v>60</v>
      </c>
      <c r="AB116" s="51" t="s">
        <v>59</v>
      </c>
      <c r="AC116" s="51" t="s">
        <v>60</v>
      </c>
      <c r="AD116" s="51" t="s">
        <v>60</v>
      </c>
      <c r="AE116" s="51" t="s">
        <v>60</v>
      </c>
      <c r="AF116" s="51" t="s">
        <v>312</v>
      </c>
      <c r="AG116" s="71"/>
      <c r="AH116" s="71"/>
      <c r="AI116" s="71"/>
      <c r="AJ116" s="71"/>
      <c r="AK116" s="71"/>
      <c r="AL116" s="71"/>
      <c r="AM116" s="51"/>
    </row>
    <row r="117" ht="279.95" hidden="1" customHeight="1" spans="1:39">
      <c r="A117" s="51">
        <v>53</v>
      </c>
      <c r="B117" s="51" t="s">
        <v>47</v>
      </c>
      <c r="C117" s="51" t="s">
        <v>48</v>
      </c>
      <c r="D117" s="51" t="s">
        <v>49</v>
      </c>
      <c r="E117" s="51" t="s">
        <v>325</v>
      </c>
      <c r="F117" s="51" t="s">
        <v>275</v>
      </c>
      <c r="G117" s="51" t="s">
        <v>536</v>
      </c>
      <c r="H117" s="51" t="s">
        <v>537</v>
      </c>
      <c r="I117" s="51" t="s">
        <v>54</v>
      </c>
      <c r="J117" s="51">
        <v>650</v>
      </c>
      <c r="K117" s="51" t="s">
        <v>343</v>
      </c>
      <c r="L117" s="51" t="s">
        <v>538</v>
      </c>
      <c r="M117" s="51">
        <v>30</v>
      </c>
      <c r="N117" s="51" t="s">
        <v>539</v>
      </c>
      <c r="O117" s="51" t="s">
        <v>540</v>
      </c>
      <c r="P117" s="51" t="s">
        <v>41</v>
      </c>
      <c r="Q117" s="51">
        <v>1</v>
      </c>
      <c r="R117" s="51"/>
      <c r="S117" s="51">
        <v>122</v>
      </c>
      <c r="T117" s="51">
        <v>633</v>
      </c>
      <c r="U117" s="51">
        <v>17</v>
      </c>
      <c r="V117" s="51">
        <v>105</v>
      </c>
      <c r="W117" s="51">
        <v>1</v>
      </c>
      <c r="X117" s="51">
        <v>4</v>
      </c>
      <c r="Y117" s="65" t="s">
        <v>282</v>
      </c>
      <c r="Z117" s="51" t="s">
        <v>59</v>
      </c>
      <c r="AA117" s="51" t="s">
        <v>60</v>
      </c>
      <c r="AB117" s="51" t="s">
        <v>59</v>
      </c>
      <c r="AC117" s="51" t="s">
        <v>60</v>
      </c>
      <c r="AD117" s="51" t="s">
        <v>60</v>
      </c>
      <c r="AE117" s="51" t="s">
        <v>60</v>
      </c>
      <c r="AF117" s="51" t="s">
        <v>59</v>
      </c>
      <c r="AG117" s="71"/>
      <c r="AH117" s="71"/>
      <c r="AI117" s="71"/>
      <c r="AJ117" s="71"/>
      <c r="AK117" s="71"/>
      <c r="AL117" s="71"/>
      <c r="AM117" s="51"/>
    </row>
    <row r="118" ht="279.95" hidden="1" customHeight="1" spans="1:39">
      <c r="A118" s="51">
        <v>55</v>
      </c>
      <c r="B118" s="51" t="s">
        <v>47</v>
      </c>
      <c r="C118" s="51" t="s">
        <v>48</v>
      </c>
      <c r="D118" s="51" t="s">
        <v>49</v>
      </c>
      <c r="E118" s="51" t="s">
        <v>325</v>
      </c>
      <c r="F118" s="51" t="s">
        <v>275</v>
      </c>
      <c r="G118" s="51" t="s">
        <v>541</v>
      </c>
      <c r="H118" s="51" t="s">
        <v>542</v>
      </c>
      <c r="I118" s="51" t="s">
        <v>54</v>
      </c>
      <c r="J118" s="51">
        <v>1000</v>
      </c>
      <c r="K118" s="51" t="s">
        <v>343</v>
      </c>
      <c r="L118" s="51" t="s">
        <v>543</v>
      </c>
      <c r="M118" s="51">
        <v>40</v>
      </c>
      <c r="N118" s="51" t="s">
        <v>544</v>
      </c>
      <c r="O118" s="51" t="s">
        <v>540</v>
      </c>
      <c r="P118" s="51" t="s">
        <v>42</v>
      </c>
      <c r="Q118" s="51"/>
      <c r="R118" s="51">
        <v>1</v>
      </c>
      <c r="S118" s="51">
        <v>179</v>
      </c>
      <c r="T118" s="51">
        <v>856</v>
      </c>
      <c r="U118" s="51">
        <v>1</v>
      </c>
      <c r="V118" s="51">
        <v>8</v>
      </c>
      <c r="W118" s="51">
        <v>0</v>
      </c>
      <c r="X118" s="51">
        <v>0</v>
      </c>
      <c r="Y118" s="65" t="s">
        <v>282</v>
      </c>
      <c r="Z118" s="51" t="s">
        <v>59</v>
      </c>
      <c r="AA118" s="51" t="s">
        <v>60</v>
      </c>
      <c r="AB118" s="51" t="s">
        <v>59</v>
      </c>
      <c r="AC118" s="51" t="s">
        <v>60</v>
      </c>
      <c r="AD118" s="51" t="s">
        <v>60</v>
      </c>
      <c r="AE118" s="51" t="s">
        <v>60</v>
      </c>
      <c r="AF118" s="51" t="s">
        <v>59</v>
      </c>
      <c r="AG118" s="71"/>
      <c r="AH118" s="71"/>
      <c r="AI118" s="71"/>
      <c r="AJ118" s="71"/>
      <c r="AK118" s="71"/>
      <c r="AL118" s="71"/>
      <c r="AM118" s="51"/>
    </row>
    <row r="119" ht="279.95" hidden="1" customHeight="1" spans="1:39">
      <c r="A119" s="51">
        <v>54</v>
      </c>
      <c r="B119" s="51" t="s">
        <v>47</v>
      </c>
      <c r="C119" s="51" t="s">
        <v>48</v>
      </c>
      <c r="D119" s="51" t="s">
        <v>49</v>
      </c>
      <c r="E119" s="51" t="s">
        <v>325</v>
      </c>
      <c r="F119" s="51" t="s">
        <v>275</v>
      </c>
      <c r="G119" s="51" t="s">
        <v>545</v>
      </c>
      <c r="H119" s="51" t="s">
        <v>546</v>
      </c>
      <c r="I119" s="51" t="s">
        <v>54</v>
      </c>
      <c r="J119" s="51">
        <v>700</v>
      </c>
      <c r="K119" s="51" t="s">
        <v>343</v>
      </c>
      <c r="L119" s="51" t="s">
        <v>547</v>
      </c>
      <c r="M119" s="51">
        <v>30</v>
      </c>
      <c r="N119" s="51" t="s">
        <v>548</v>
      </c>
      <c r="O119" s="51" t="s">
        <v>540</v>
      </c>
      <c r="P119" s="51" t="s">
        <v>42</v>
      </c>
      <c r="Q119" s="51"/>
      <c r="R119" s="51">
        <v>1</v>
      </c>
      <c r="S119" s="51">
        <v>146</v>
      </c>
      <c r="T119" s="51">
        <v>752</v>
      </c>
      <c r="U119" s="51">
        <v>1</v>
      </c>
      <c r="V119" s="51">
        <v>4</v>
      </c>
      <c r="W119" s="51">
        <v>0</v>
      </c>
      <c r="X119" s="51">
        <v>0</v>
      </c>
      <c r="Y119" s="65" t="s">
        <v>282</v>
      </c>
      <c r="Z119" s="51" t="s">
        <v>59</v>
      </c>
      <c r="AA119" s="51" t="s">
        <v>60</v>
      </c>
      <c r="AB119" s="51" t="s">
        <v>59</v>
      </c>
      <c r="AC119" s="51" t="s">
        <v>60</v>
      </c>
      <c r="AD119" s="51" t="s">
        <v>60</v>
      </c>
      <c r="AE119" s="51" t="s">
        <v>60</v>
      </c>
      <c r="AF119" s="51" t="s">
        <v>59</v>
      </c>
      <c r="AG119" s="71"/>
      <c r="AH119" s="71"/>
      <c r="AI119" s="71"/>
      <c r="AJ119" s="71"/>
      <c r="AK119" s="71"/>
      <c r="AL119" s="71"/>
      <c r="AM119" s="51"/>
    </row>
    <row r="120" ht="279.95" hidden="1" customHeight="1" spans="1:39">
      <c r="A120" s="51">
        <v>55</v>
      </c>
      <c r="B120" s="51" t="s">
        <v>47</v>
      </c>
      <c r="C120" s="51" t="s">
        <v>48</v>
      </c>
      <c r="D120" s="51" t="s">
        <v>49</v>
      </c>
      <c r="E120" s="51" t="s">
        <v>325</v>
      </c>
      <c r="F120" s="51" t="s">
        <v>275</v>
      </c>
      <c r="G120" s="51" t="s">
        <v>549</v>
      </c>
      <c r="H120" s="51" t="s">
        <v>550</v>
      </c>
      <c r="I120" s="51" t="s">
        <v>54</v>
      </c>
      <c r="J120" s="51">
        <v>1200</v>
      </c>
      <c r="K120" s="51" t="s">
        <v>343</v>
      </c>
      <c r="L120" s="51" t="s">
        <v>551</v>
      </c>
      <c r="M120" s="51">
        <v>40</v>
      </c>
      <c r="N120" s="51" t="s">
        <v>552</v>
      </c>
      <c r="O120" s="51" t="s">
        <v>540</v>
      </c>
      <c r="P120" s="51" t="s">
        <v>42</v>
      </c>
      <c r="Q120" s="51"/>
      <c r="R120" s="51">
        <v>1</v>
      </c>
      <c r="S120" s="51">
        <v>146</v>
      </c>
      <c r="T120" s="51">
        <v>814</v>
      </c>
      <c r="U120" s="51">
        <v>10</v>
      </c>
      <c r="V120" s="51">
        <v>39</v>
      </c>
      <c r="W120" s="51">
        <v>1</v>
      </c>
      <c r="X120" s="51">
        <v>6</v>
      </c>
      <c r="Y120" s="65" t="s">
        <v>282</v>
      </c>
      <c r="Z120" s="51" t="s">
        <v>59</v>
      </c>
      <c r="AA120" s="51" t="s">
        <v>60</v>
      </c>
      <c r="AB120" s="51" t="s">
        <v>59</v>
      </c>
      <c r="AC120" s="51" t="s">
        <v>60</v>
      </c>
      <c r="AD120" s="51" t="s">
        <v>60</v>
      </c>
      <c r="AE120" s="51" t="s">
        <v>60</v>
      </c>
      <c r="AF120" s="51" t="s">
        <v>59</v>
      </c>
      <c r="AG120" s="71"/>
      <c r="AH120" s="71"/>
      <c r="AI120" s="71"/>
      <c r="AJ120" s="71"/>
      <c r="AK120" s="71"/>
      <c r="AL120" s="71"/>
      <c r="AM120" s="51"/>
    </row>
    <row r="121" ht="366.95" hidden="1" customHeight="1" spans="1:39">
      <c r="A121" s="51">
        <v>56</v>
      </c>
      <c r="B121" s="51" t="s">
        <v>47</v>
      </c>
      <c r="C121" s="51" t="s">
        <v>48</v>
      </c>
      <c r="D121" s="51" t="s">
        <v>49</v>
      </c>
      <c r="E121" s="51" t="s">
        <v>325</v>
      </c>
      <c r="F121" s="51" t="s">
        <v>275</v>
      </c>
      <c r="G121" s="51" t="s">
        <v>553</v>
      </c>
      <c r="H121" s="51" t="s">
        <v>554</v>
      </c>
      <c r="I121" s="51" t="s">
        <v>54</v>
      </c>
      <c r="J121" s="51" t="s">
        <v>555</v>
      </c>
      <c r="K121" s="51" t="s">
        <v>556</v>
      </c>
      <c r="L121" s="51" t="s">
        <v>557</v>
      </c>
      <c r="M121" s="51">
        <v>55</v>
      </c>
      <c r="N121" s="51" t="s">
        <v>558</v>
      </c>
      <c r="O121" s="51" t="s">
        <v>540</v>
      </c>
      <c r="P121" s="51" t="s">
        <v>41</v>
      </c>
      <c r="Q121" s="51">
        <v>1</v>
      </c>
      <c r="R121" s="51"/>
      <c r="S121" s="51">
        <v>215</v>
      </c>
      <c r="T121" s="51">
        <v>896</v>
      </c>
      <c r="U121" s="51">
        <v>36</v>
      </c>
      <c r="V121" s="51">
        <v>185</v>
      </c>
      <c r="W121" s="51">
        <v>2</v>
      </c>
      <c r="X121" s="51">
        <v>11</v>
      </c>
      <c r="Y121" s="51" t="s">
        <v>188</v>
      </c>
      <c r="Z121" s="51" t="s">
        <v>59</v>
      </c>
      <c r="AA121" s="51" t="s">
        <v>60</v>
      </c>
      <c r="AB121" s="51" t="s">
        <v>59</v>
      </c>
      <c r="AC121" s="51" t="s">
        <v>60</v>
      </c>
      <c r="AD121" s="51" t="s">
        <v>60</v>
      </c>
      <c r="AE121" s="51" t="s">
        <v>60</v>
      </c>
      <c r="AF121" s="51" t="s">
        <v>59</v>
      </c>
      <c r="AG121" s="71"/>
      <c r="AH121" s="71"/>
      <c r="AI121" s="71"/>
      <c r="AJ121" s="71"/>
      <c r="AK121" s="71"/>
      <c r="AL121" s="71"/>
      <c r="AM121" s="51" t="s">
        <v>83</v>
      </c>
    </row>
    <row r="122" ht="110.1" hidden="1" customHeight="1" spans="1:39">
      <c r="A122" s="51" t="s">
        <v>559</v>
      </c>
      <c r="B122" s="51"/>
      <c r="C122" s="51"/>
      <c r="D122" s="51"/>
      <c r="E122" s="51"/>
      <c r="F122" s="51"/>
      <c r="G122" s="51"/>
      <c r="H122" s="51"/>
      <c r="I122" s="51"/>
      <c r="J122" s="51"/>
      <c r="K122" s="51"/>
      <c r="L122" s="51"/>
      <c r="M122" s="51">
        <f>SUM(M123)</f>
        <v>2182</v>
      </c>
      <c r="N122" s="59"/>
      <c r="O122" s="51"/>
      <c r="P122" s="51"/>
      <c r="Q122" s="51"/>
      <c r="R122" s="51"/>
      <c r="S122" s="51"/>
      <c r="T122" s="51"/>
      <c r="U122" s="51"/>
      <c r="V122" s="51"/>
      <c r="W122" s="51"/>
      <c r="X122" s="51"/>
      <c r="Y122" s="51"/>
      <c r="Z122" s="51"/>
      <c r="AA122" s="51"/>
      <c r="AB122" s="51"/>
      <c r="AC122" s="51"/>
      <c r="AD122" s="51"/>
      <c r="AE122" s="51"/>
      <c r="AF122" s="51"/>
      <c r="AG122" s="71"/>
      <c r="AH122" s="71"/>
      <c r="AI122" s="71"/>
      <c r="AJ122" s="71"/>
      <c r="AK122" s="71"/>
      <c r="AL122" s="71"/>
      <c r="AM122" s="51"/>
    </row>
    <row r="123" ht="242.1" hidden="1" customHeight="1" spans="1:39">
      <c r="A123" s="51">
        <v>1</v>
      </c>
      <c r="B123" s="51" t="s">
        <v>47</v>
      </c>
      <c r="C123" s="51" t="s">
        <v>48</v>
      </c>
      <c r="D123" s="51" t="s">
        <v>61</v>
      </c>
      <c r="E123" s="51" t="s">
        <v>560</v>
      </c>
      <c r="F123" s="51" t="s">
        <v>561</v>
      </c>
      <c r="G123" s="51"/>
      <c r="H123" s="51" t="s">
        <v>562</v>
      </c>
      <c r="I123" s="51" t="s">
        <v>54</v>
      </c>
      <c r="J123" s="51">
        <v>1</v>
      </c>
      <c r="K123" s="51" t="s">
        <v>320</v>
      </c>
      <c r="L123" s="51" t="s">
        <v>563</v>
      </c>
      <c r="M123" s="51">
        <v>2182</v>
      </c>
      <c r="N123" s="51" t="s">
        <v>564</v>
      </c>
      <c r="O123" s="51" t="s">
        <v>564</v>
      </c>
      <c r="P123" s="51"/>
      <c r="Q123" s="51"/>
      <c r="R123" s="51">
        <v>282</v>
      </c>
      <c r="S123" s="51">
        <v>9791</v>
      </c>
      <c r="T123" s="51">
        <v>38879</v>
      </c>
      <c r="U123" s="51">
        <v>5853</v>
      </c>
      <c r="V123" s="51">
        <v>25305</v>
      </c>
      <c r="W123" s="51">
        <v>517</v>
      </c>
      <c r="X123" s="51">
        <v>2165</v>
      </c>
      <c r="Y123" s="65" t="s">
        <v>58</v>
      </c>
      <c r="Z123" s="51" t="s">
        <v>332</v>
      </c>
      <c r="AA123" s="51" t="s">
        <v>60</v>
      </c>
      <c r="AB123" s="51" t="s">
        <v>60</v>
      </c>
      <c r="AC123" s="51" t="s">
        <v>60</v>
      </c>
      <c r="AD123" s="51" t="s">
        <v>60</v>
      </c>
      <c r="AE123" s="51" t="s">
        <v>60</v>
      </c>
      <c r="AF123" s="51" t="s">
        <v>60</v>
      </c>
      <c r="AG123" s="71" t="s">
        <v>59</v>
      </c>
      <c r="AH123" s="71" t="s">
        <v>59</v>
      </c>
      <c r="AI123" s="71" t="s">
        <v>59</v>
      </c>
      <c r="AJ123" s="71"/>
      <c r="AK123" s="71"/>
      <c r="AL123" s="71"/>
      <c r="AM123" s="51"/>
    </row>
    <row r="124" ht="110.1" hidden="1" customHeight="1" spans="1:39">
      <c r="A124" s="51" t="s">
        <v>565</v>
      </c>
      <c r="B124" s="51"/>
      <c r="C124" s="51"/>
      <c r="D124" s="51"/>
      <c r="E124" s="51"/>
      <c r="F124" s="51"/>
      <c r="G124" s="51"/>
      <c r="H124" s="51"/>
      <c r="I124" s="51"/>
      <c r="J124" s="51"/>
      <c r="K124" s="51"/>
      <c r="L124" s="51"/>
      <c r="M124" s="51">
        <f>SUM(M125:M126)</f>
        <v>1637.7</v>
      </c>
      <c r="N124" s="59"/>
      <c r="O124" s="51"/>
      <c r="P124" s="51"/>
      <c r="Q124" s="51"/>
      <c r="R124" s="51"/>
      <c r="S124" s="51"/>
      <c r="T124" s="51"/>
      <c r="U124" s="51"/>
      <c r="V124" s="51"/>
      <c r="W124" s="51"/>
      <c r="X124" s="51"/>
      <c r="Y124" s="65"/>
      <c r="Z124" s="51"/>
      <c r="AA124" s="51"/>
      <c r="AB124" s="51"/>
      <c r="AC124" s="51"/>
      <c r="AD124" s="51"/>
      <c r="AE124" s="51"/>
      <c r="AF124" s="51"/>
      <c r="AG124" s="71"/>
      <c r="AH124" s="71"/>
      <c r="AI124" s="71"/>
      <c r="AJ124" s="71"/>
      <c r="AK124" s="71"/>
      <c r="AL124" s="71"/>
      <c r="AM124" s="51"/>
    </row>
    <row r="125" ht="317.1" hidden="1" customHeight="1" spans="1:39">
      <c r="A125" s="51">
        <v>1</v>
      </c>
      <c r="B125" s="51" t="s">
        <v>47</v>
      </c>
      <c r="C125" s="51" t="s">
        <v>48</v>
      </c>
      <c r="D125" s="51" t="s">
        <v>566</v>
      </c>
      <c r="E125" s="51" t="s">
        <v>567</v>
      </c>
      <c r="F125" s="51" t="s">
        <v>561</v>
      </c>
      <c r="G125" s="51"/>
      <c r="H125" s="51" t="s">
        <v>568</v>
      </c>
      <c r="I125" s="51" t="s">
        <v>54</v>
      </c>
      <c r="J125" s="51">
        <v>1</v>
      </c>
      <c r="K125" s="51" t="s">
        <v>320</v>
      </c>
      <c r="L125" s="51" t="s">
        <v>569</v>
      </c>
      <c r="M125" s="51">
        <v>1132</v>
      </c>
      <c r="N125" s="51" t="s">
        <v>570</v>
      </c>
      <c r="O125" s="51" t="s">
        <v>570</v>
      </c>
      <c r="P125" s="51"/>
      <c r="Q125" s="51"/>
      <c r="R125" s="51"/>
      <c r="S125" s="51">
        <v>2337</v>
      </c>
      <c r="T125" s="51">
        <v>9860</v>
      </c>
      <c r="U125" s="51">
        <v>1933</v>
      </c>
      <c r="V125" s="51">
        <v>7414</v>
      </c>
      <c r="W125" s="51">
        <v>190</v>
      </c>
      <c r="X125" s="51">
        <v>811</v>
      </c>
      <c r="Y125" s="51" t="s">
        <v>58</v>
      </c>
      <c r="Z125" s="51" t="s">
        <v>332</v>
      </c>
      <c r="AA125" s="51" t="s">
        <v>60</v>
      </c>
      <c r="AB125" s="51" t="s">
        <v>60</v>
      </c>
      <c r="AC125" s="51" t="s">
        <v>60</v>
      </c>
      <c r="AD125" s="51" t="s">
        <v>60</v>
      </c>
      <c r="AE125" s="51" t="s">
        <v>60</v>
      </c>
      <c r="AF125" s="51" t="s">
        <v>60</v>
      </c>
      <c r="AG125" s="71" t="s">
        <v>59</v>
      </c>
      <c r="AH125" s="71" t="s">
        <v>59</v>
      </c>
      <c r="AI125" s="71" t="s">
        <v>59</v>
      </c>
      <c r="AJ125" s="71"/>
      <c r="AK125" s="71"/>
      <c r="AL125" s="71"/>
      <c r="AM125" s="51"/>
    </row>
    <row r="126" ht="381.95" hidden="1" customHeight="1" spans="1:39">
      <c r="A126" s="51">
        <v>2</v>
      </c>
      <c r="B126" s="51" t="s">
        <v>47</v>
      </c>
      <c r="C126" s="51" t="s">
        <v>48</v>
      </c>
      <c r="D126" s="51" t="s">
        <v>566</v>
      </c>
      <c r="E126" s="51" t="s">
        <v>571</v>
      </c>
      <c r="F126" s="51" t="s">
        <v>561</v>
      </c>
      <c r="G126" s="51"/>
      <c r="H126" s="51" t="s">
        <v>572</v>
      </c>
      <c r="I126" s="51" t="s">
        <v>54</v>
      </c>
      <c r="J126" s="51">
        <v>1</v>
      </c>
      <c r="K126" s="51" t="s">
        <v>320</v>
      </c>
      <c r="L126" s="51" t="s">
        <v>573</v>
      </c>
      <c r="M126" s="51">
        <v>505.7</v>
      </c>
      <c r="N126" s="51" t="s">
        <v>574</v>
      </c>
      <c r="O126" s="51" t="s">
        <v>574</v>
      </c>
      <c r="P126" s="51"/>
      <c r="Q126" s="51"/>
      <c r="R126" s="51"/>
      <c r="S126" s="51">
        <v>1215</v>
      </c>
      <c r="T126" s="51">
        <v>5270</v>
      </c>
      <c r="U126" s="51">
        <v>956</v>
      </c>
      <c r="V126" s="51">
        <v>3606</v>
      </c>
      <c r="W126" s="51">
        <v>113</v>
      </c>
      <c r="X126" s="51">
        <v>373</v>
      </c>
      <c r="Y126" s="65" t="s">
        <v>134</v>
      </c>
      <c r="Z126" s="51" t="s">
        <v>59</v>
      </c>
      <c r="AA126" s="51" t="s">
        <v>59</v>
      </c>
      <c r="AB126" s="51" t="s">
        <v>60</v>
      </c>
      <c r="AC126" s="51" t="s">
        <v>60</v>
      </c>
      <c r="AD126" s="51"/>
      <c r="AE126" s="51"/>
      <c r="AF126" s="51" t="s">
        <v>59</v>
      </c>
      <c r="AG126" s="71" t="s">
        <v>59</v>
      </c>
      <c r="AH126" s="71" t="s">
        <v>59</v>
      </c>
      <c r="AI126" s="71" t="s">
        <v>59</v>
      </c>
      <c r="AJ126" s="71"/>
      <c r="AK126" s="71"/>
      <c r="AL126" s="71"/>
      <c r="AM126" s="51"/>
    </row>
    <row r="127" ht="110.1" hidden="1" customHeight="1" spans="1:39">
      <c r="A127" s="51" t="s">
        <v>575</v>
      </c>
      <c r="B127" s="51"/>
      <c r="C127" s="51"/>
      <c r="D127" s="51"/>
      <c r="E127" s="51"/>
      <c r="F127" s="51"/>
      <c r="G127" s="51"/>
      <c r="H127" s="51"/>
      <c r="I127" s="51"/>
      <c r="J127" s="51"/>
      <c r="K127" s="51"/>
      <c r="L127" s="51"/>
      <c r="M127" s="51">
        <f>SUM(M128:M164)</f>
        <v>2720.5</v>
      </c>
      <c r="N127" s="59"/>
      <c r="O127" s="51"/>
      <c r="P127" s="51"/>
      <c r="Q127" s="51"/>
      <c r="R127" s="51"/>
      <c r="S127" s="51"/>
      <c r="T127" s="51"/>
      <c r="U127" s="51"/>
      <c r="V127" s="51"/>
      <c r="W127" s="51"/>
      <c r="X127" s="51"/>
      <c r="Y127" s="51"/>
      <c r="Z127" s="51"/>
      <c r="AA127" s="51"/>
      <c r="AB127" s="51"/>
      <c r="AC127" s="51"/>
      <c r="AD127" s="51"/>
      <c r="AE127" s="51"/>
      <c r="AF127" s="51"/>
      <c r="AG127" s="71"/>
      <c r="AH127" s="71"/>
      <c r="AI127" s="71"/>
      <c r="AJ127" s="71"/>
      <c r="AK127" s="71"/>
      <c r="AL127" s="71"/>
      <c r="AM127" s="51"/>
    </row>
    <row r="128" ht="291.95" hidden="1" customHeight="1" spans="1:39">
      <c r="A128" s="51">
        <v>1</v>
      </c>
      <c r="B128" s="51" t="s">
        <v>576</v>
      </c>
      <c r="C128" s="51" t="s">
        <v>577</v>
      </c>
      <c r="D128" s="51" t="s">
        <v>578</v>
      </c>
      <c r="E128" s="51" t="s">
        <v>579</v>
      </c>
      <c r="F128" s="51" t="s">
        <v>51</v>
      </c>
      <c r="G128" s="51" t="s">
        <v>373</v>
      </c>
      <c r="H128" s="51" t="s">
        <v>580</v>
      </c>
      <c r="I128" s="51" t="s">
        <v>54</v>
      </c>
      <c r="J128" s="51">
        <v>50</v>
      </c>
      <c r="K128" s="51" t="s">
        <v>343</v>
      </c>
      <c r="L128" s="51" t="s">
        <v>581</v>
      </c>
      <c r="M128" s="51">
        <v>175</v>
      </c>
      <c r="N128" s="51" t="s">
        <v>582</v>
      </c>
      <c r="O128" s="51" t="s">
        <v>582</v>
      </c>
      <c r="P128" s="51" t="s">
        <v>42</v>
      </c>
      <c r="Q128" s="51">
        <v>0</v>
      </c>
      <c r="R128" s="51">
        <v>1</v>
      </c>
      <c r="S128" s="51">
        <v>200</v>
      </c>
      <c r="T128" s="51">
        <v>900</v>
      </c>
      <c r="U128" s="51">
        <v>9</v>
      </c>
      <c r="V128" s="51">
        <v>45</v>
      </c>
      <c r="W128" s="51">
        <v>1</v>
      </c>
      <c r="X128" s="51">
        <v>4</v>
      </c>
      <c r="Y128" s="65" t="s">
        <v>58</v>
      </c>
      <c r="Z128" s="51" t="s">
        <v>332</v>
      </c>
      <c r="AA128" s="51" t="s">
        <v>60</v>
      </c>
      <c r="AB128" s="51" t="s">
        <v>60</v>
      </c>
      <c r="AC128" s="51" t="s">
        <v>60</v>
      </c>
      <c r="AD128" s="51" t="s">
        <v>60</v>
      </c>
      <c r="AE128" s="51" t="s">
        <v>60</v>
      </c>
      <c r="AF128" s="51" t="s">
        <v>60</v>
      </c>
      <c r="AG128" s="71"/>
      <c r="AH128" s="71"/>
      <c r="AI128" s="71"/>
      <c r="AJ128" s="71"/>
      <c r="AK128" s="71"/>
      <c r="AL128" s="71"/>
      <c r="AM128" s="51"/>
    </row>
    <row r="129" s="37" customFormat="1" ht="325.5" hidden="1" spans="1:39">
      <c r="A129" s="89">
        <v>2</v>
      </c>
      <c r="B129" s="53" t="s">
        <v>576</v>
      </c>
      <c r="C129" s="53" t="s">
        <v>577</v>
      </c>
      <c r="D129" s="53" t="s">
        <v>578</v>
      </c>
      <c r="E129" s="53" t="s">
        <v>583</v>
      </c>
      <c r="F129" s="83" t="s">
        <v>51</v>
      </c>
      <c r="G129" s="83" t="s">
        <v>373</v>
      </c>
      <c r="H129" s="53" t="s">
        <v>584</v>
      </c>
      <c r="I129" s="83" t="s">
        <v>54</v>
      </c>
      <c r="J129" s="83">
        <v>15</v>
      </c>
      <c r="K129" s="83" t="s">
        <v>343</v>
      </c>
      <c r="L129" s="53" t="s">
        <v>585</v>
      </c>
      <c r="M129" s="53">
        <v>50</v>
      </c>
      <c r="N129" s="53" t="s">
        <v>586</v>
      </c>
      <c r="O129" s="53" t="s">
        <v>587</v>
      </c>
      <c r="P129" s="83" t="s">
        <v>42</v>
      </c>
      <c r="Q129" s="53"/>
      <c r="R129" s="83">
        <v>2</v>
      </c>
      <c r="S129" s="83">
        <v>115</v>
      </c>
      <c r="T129" s="83">
        <v>536</v>
      </c>
      <c r="U129" s="83">
        <v>10</v>
      </c>
      <c r="V129" s="83">
        <v>52</v>
      </c>
      <c r="W129" s="83">
        <v>1</v>
      </c>
      <c r="X129" s="83">
        <v>5</v>
      </c>
      <c r="Y129" s="87">
        <v>0.95</v>
      </c>
      <c r="Z129" s="53" t="s">
        <v>332</v>
      </c>
      <c r="AA129" s="53" t="s">
        <v>60</v>
      </c>
      <c r="AB129" s="53" t="s">
        <v>60</v>
      </c>
      <c r="AC129" s="53" t="s">
        <v>60</v>
      </c>
      <c r="AD129" s="53" t="s">
        <v>60</v>
      </c>
      <c r="AE129" s="53" t="s">
        <v>60</v>
      </c>
      <c r="AF129" s="53" t="s">
        <v>60</v>
      </c>
      <c r="AG129" s="74"/>
      <c r="AH129" s="74"/>
      <c r="AI129" s="74"/>
      <c r="AJ129" s="74"/>
      <c r="AK129" s="71"/>
      <c r="AL129" s="71"/>
      <c r="AM129" s="89"/>
    </row>
    <row r="130" s="36" customFormat="1" ht="354.95" hidden="1" customHeight="1" spans="1:39">
      <c r="A130" s="90">
        <v>3</v>
      </c>
      <c r="B130" s="53" t="s">
        <v>576</v>
      </c>
      <c r="C130" s="53" t="s">
        <v>577</v>
      </c>
      <c r="D130" s="53" t="s">
        <v>578</v>
      </c>
      <c r="E130" s="53" t="s">
        <v>579</v>
      </c>
      <c r="F130" s="83" t="s">
        <v>51</v>
      </c>
      <c r="G130" s="83" t="s">
        <v>337</v>
      </c>
      <c r="H130" s="53" t="s">
        <v>588</v>
      </c>
      <c r="I130" s="83" t="s">
        <v>54</v>
      </c>
      <c r="J130" s="83">
        <v>45</v>
      </c>
      <c r="K130" s="83" t="s">
        <v>343</v>
      </c>
      <c r="L130" s="53" t="s">
        <v>589</v>
      </c>
      <c r="M130" s="53">
        <v>401</v>
      </c>
      <c r="N130" s="53" t="s">
        <v>590</v>
      </c>
      <c r="O130" s="53" t="s">
        <v>591</v>
      </c>
      <c r="P130" s="83" t="s">
        <v>41</v>
      </c>
      <c r="Q130" s="53">
        <v>1</v>
      </c>
      <c r="R130" s="83"/>
      <c r="S130" s="83">
        <v>303</v>
      </c>
      <c r="T130" s="83">
        <v>1500</v>
      </c>
      <c r="U130" s="83">
        <v>15</v>
      </c>
      <c r="V130" s="83">
        <v>75</v>
      </c>
      <c r="W130" s="83">
        <v>2</v>
      </c>
      <c r="X130" s="83">
        <v>10</v>
      </c>
      <c r="Y130" s="87">
        <v>0.95</v>
      </c>
      <c r="Z130" s="53" t="s">
        <v>332</v>
      </c>
      <c r="AA130" s="53" t="s">
        <v>60</v>
      </c>
      <c r="AB130" s="53" t="s">
        <v>60</v>
      </c>
      <c r="AC130" s="53" t="s">
        <v>60</v>
      </c>
      <c r="AD130" s="53" t="s">
        <v>60</v>
      </c>
      <c r="AE130" s="53" t="s">
        <v>60</v>
      </c>
      <c r="AF130" s="53" t="s">
        <v>60</v>
      </c>
      <c r="AG130" s="74"/>
      <c r="AH130" s="74"/>
      <c r="AI130" s="74"/>
      <c r="AJ130" s="74"/>
      <c r="AK130" s="88"/>
      <c r="AL130" s="88"/>
      <c r="AM130" s="53"/>
    </row>
    <row r="131" ht="291.95" hidden="1" customHeight="1" spans="1:39">
      <c r="A131" s="51">
        <v>4</v>
      </c>
      <c r="B131" s="51" t="s">
        <v>576</v>
      </c>
      <c r="C131" s="51" t="s">
        <v>577</v>
      </c>
      <c r="D131" s="51" t="s">
        <v>578</v>
      </c>
      <c r="E131" s="51" t="s">
        <v>579</v>
      </c>
      <c r="F131" s="51" t="s">
        <v>108</v>
      </c>
      <c r="G131" s="51" t="s">
        <v>140</v>
      </c>
      <c r="H131" s="51" t="s">
        <v>592</v>
      </c>
      <c r="I131" s="51" t="s">
        <v>54</v>
      </c>
      <c r="J131" s="51">
        <v>1000</v>
      </c>
      <c r="K131" s="51" t="s">
        <v>343</v>
      </c>
      <c r="L131" s="51" t="s">
        <v>593</v>
      </c>
      <c r="M131" s="51">
        <v>35</v>
      </c>
      <c r="N131" s="51" t="s">
        <v>594</v>
      </c>
      <c r="O131" s="51" t="s">
        <v>595</v>
      </c>
      <c r="P131" s="51" t="s">
        <v>41</v>
      </c>
      <c r="Q131" s="51">
        <v>1</v>
      </c>
      <c r="R131" s="51"/>
      <c r="S131" s="51">
        <v>150</v>
      </c>
      <c r="T131" s="51">
        <v>600</v>
      </c>
      <c r="U131" s="51">
        <v>25</v>
      </c>
      <c r="V131" s="51">
        <v>94</v>
      </c>
      <c r="W131" s="51">
        <v>0</v>
      </c>
      <c r="X131" s="51">
        <v>0</v>
      </c>
      <c r="Y131" s="51" t="s">
        <v>134</v>
      </c>
      <c r="Z131" s="51" t="s">
        <v>59</v>
      </c>
      <c r="AA131" s="51" t="s">
        <v>59</v>
      </c>
      <c r="AB131" s="51" t="s">
        <v>59</v>
      </c>
      <c r="AC131" s="51" t="s">
        <v>60</v>
      </c>
      <c r="AD131" s="51"/>
      <c r="AE131" s="51"/>
      <c r="AF131" s="51" t="s">
        <v>59</v>
      </c>
      <c r="AG131" s="71"/>
      <c r="AH131" s="71"/>
      <c r="AI131" s="71"/>
      <c r="AJ131" s="71"/>
      <c r="AK131" s="71"/>
      <c r="AL131" s="71"/>
      <c r="AM131" s="51"/>
    </row>
    <row r="132" ht="302.1" hidden="1" customHeight="1" spans="1:39">
      <c r="A132" s="51">
        <v>5</v>
      </c>
      <c r="B132" s="51" t="s">
        <v>576</v>
      </c>
      <c r="C132" s="51" t="s">
        <v>577</v>
      </c>
      <c r="D132" s="51" t="s">
        <v>578</v>
      </c>
      <c r="E132" s="51" t="s">
        <v>579</v>
      </c>
      <c r="F132" s="51" t="s">
        <v>108</v>
      </c>
      <c r="G132" s="51" t="s">
        <v>596</v>
      </c>
      <c r="H132" s="51" t="s">
        <v>597</v>
      </c>
      <c r="I132" s="51" t="s">
        <v>54</v>
      </c>
      <c r="J132" s="51">
        <v>150</v>
      </c>
      <c r="K132" s="51" t="s">
        <v>343</v>
      </c>
      <c r="L132" s="51" t="s">
        <v>598</v>
      </c>
      <c r="M132" s="51">
        <v>80</v>
      </c>
      <c r="N132" s="51" t="s">
        <v>599</v>
      </c>
      <c r="O132" s="51" t="s">
        <v>600</v>
      </c>
      <c r="P132" s="51" t="s">
        <v>41</v>
      </c>
      <c r="Q132" s="51">
        <v>1</v>
      </c>
      <c r="R132" s="51"/>
      <c r="S132" s="51">
        <v>180</v>
      </c>
      <c r="T132" s="51">
        <v>850</v>
      </c>
      <c r="U132" s="51">
        <v>15</v>
      </c>
      <c r="V132" s="51">
        <v>65</v>
      </c>
      <c r="W132" s="51">
        <v>0</v>
      </c>
      <c r="X132" s="51">
        <v>0</v>
      </c>
      <c r="Y132" s="51" t="s">
        <v>116</v>
      </c>
      <c r="Z132" s="51" t="s">
        <v>59</v>
      </c>
      <c r="AA132" s="51" t="s">
        <v>59</v>
      </c>
      <c r="AB132" s="51" t="s">
        <v>60</v>
      </c>
      <c r="AC132" s="51" t="s">
        <v>60</v>
      </c>
      <c r="AD132" s="51"/>
      <c r="AE132" s="51"/>
      <c r="AF132" s="51" t="s">
        <v>59</v>
      </c>
      <c r="AG132" s="71"/>
      <c r="AH132" s="71"/>
      <c r="AI132" s="71"/>
      <c r="AJ132" s="71"/>
      <c r="AK132" s="71"/>
      <c r="AL132" s="71"/>
      <c r="AM132" s="51" t="s">
        <v>117</v>
      </c>
    </row>
    <row r="133" ht="302.1" hidden="1" customHeight="1" spans="1:39">
      <c r="A133" s="51">
        <v>6</v>
      </c>
      <c r="B133" s="51" t="s">
        <v>576</v>
      </c>
      <c r="C133" s="51" t="s">
        <v>577</v>
      </c>
      <c r="D133" s="51" t="s">
        <v>578</v>
      </c>
      <c r="E133" s="51" t="s">
        <v>579</v>
      </c>
      <c r="F133" s="51" t="s">
        <v>108</v>
      </c>
      <c r="G133" s="51" t="s">
        <v>596</v>
      </c>
      <c r="H133" s="51" t="s">
        <v>601</v>
      </c>
      <c r="I133" s="51" t="s">
        <v>54</v>
      </c>
      <c r="J133" s="51">
        <v>15</v>
      </c>
      <c r="K133" s="51" t="s">
        <v>343</v>
      </c>
      <c r="L133" s="51" t="s">
        <v>602</v>
      </c>
      <c r="M133" s="51">
        <v>20</v>
      </c>
      <c r="N133" s="51" t="s">
        <v>603</v>
      </c>
      <c r="O133" s="51" t="s">
        <v>604</v>
      </c>
      <c r="P133" s="51" t="s">
        <v>41</v>
      </c>
      <c r="Q133" s="51">
        <v>1</v>
      </c>
      <c r="R133" s="51"/>
      <c r="S133" s="51">
        <v>110</v>
      </c>
      <c r="T133" s="51">
        <v>500</v>
      </c>
      <c r="U133" s="51">
        <v>14</v>
      </c>
      <c r="V133" s="51">
        <v>50</v>
      </c>
      <c r="W133" s="51">
        <v>0</v>
      </c>
      <c r="X133" s="51">
        <v>0</v>
      </c>
      <c r="Y133" s="51" t="s">
        <v>116</v>
      </c>
      <c r="Z133" s="51" t="s">
        <v>59</v>
      </c>
      <c r="AA133" s="51" t="s">
        <v>59</v>
      </c>
      <c r="AB133" s="51" t="s">
        <v>60</v>
      </c>
      <c r="AC133" s="51" t="s">
        <v>60</v>
      </c>
      <c r="AD133" s="51"/>
      <c r="AE133" s="51"/>
      <c r="AF133" s="51" t="s">
        <v>59</v>
      </c>
      <c r="AG133" s="71"/>
      <c r="AH133" s="71"/>
      <c r="AI133" s="71"/>
      <c r="AJ133" s="71"/>
      <c r="AK133" s="71"/>
      <c r="AL133" s="71"/>
      <c r="AM133" s="51"/>
    </row>
    <row r="134" ht="300" hidden="1" customHeight="1" spans="1:39">
      <c r="A134" s="51">
        <v>7</v>
      </c>
      <c r="B134" s="51" t="s">
        <v>576</v>
      </c>
      <c r="C134" s="51" t="s">
        <v>577</v>
      </c>
      <c r="D134" s="51" t="s">
        <v>578</v>
      </c>
      <c r="E134" s="51" t="s">
        <v>579</v>
      </c>
      <c r="F134" s="51" t="s">
        <v>108</v>
      </c>
      <c r="G134" s="51" t="s">
        <v>596</v>
      </c>
      <c r="H134" s="51" t="s">
        <v>605</v>
      </c>
      <c r="I134" s="51" t="s">
        <v>54</v>
      </c>
      <c r="J134" s="51">
        <v>15</v>
      </c>
      <c r="K134" s="51" t="s">
        <v>343</v>
      </c>
      <c r="L134" s="51" t="s">
        <v>602</v>
      </c>
      <c r="M134" s="51">
        <v>20</v>
      </c>
      <c r="N134" s="51" t="s">
        <v>606</v>
      </c>
      <c r="O134" s="51" t="s">
        <v>607</v>
      </c>
      <c r="P134" s="51" t="s">
        <v>41</v>
      </c>
      <c r="Q134" s="51">
        <v>1</v>
      </c>
      <c r="R134" s="51"/>
      <c r="S134" s="51">
        <v>50</v>
      </c>
      <c r="T134" s="51">
        <v>280</v>
      </c>
      <c r="U134" s="51">
        <v>8</v>
      </c>
      <c r="V134" s="51">
        <v>35</v>
      </c>
      <c r="W134" s="51">
        <v>0</v>
      </c>
      <c r="X134" s="51">
        <v>0</v>
      </c>
      <c r="Y134" s="51" t="s">
        <v>116</v>
      </c>
      <c r="Z134" s="51" t="s">
        <v>59</v>
      </c>
      <c r="AA134" s="51" t="s">
        <v>59</v>
      </c>
      <c r="AB134" s="51" t="s">
        <v>60</v>
      </c>
      <c r="AC134" s="51" t="s">
        <v>60</v>
      </c>
      <c r="AD134" s="51"/>
      <c r="AE134" s="51"/>
      <c r="AF134" s="51" t="s">
        <v>59</v>
      </c>
      <c r="AG134" s="71"/>
      <c r="AH134" s="71"/>
      <c r="AI134" s="71"/>
      <c r="AJ134" s="71"/>
      <c r="AK134" s="71"/>
      <c r="AL134" s="71"/>
      <c r="AM134" s="51"/>
    </row>
    <row r="135" ht="300" hidden="1" customHeight="1" spans="1:39">
      <c r="A135" s="51">
        <v>8</v>
      </c>
      <c r="B135" s="51" t="s">
        <v>576</v>
      </c>
      <c r="C135" s="51" t="s">
        <v>577</v>
      </c>
      <c r="D135" s="51" t="s">
        <v>578</v>
      </c>
      <c r="E135" s="51" t="s">
        <v>579</v>
      </c>
      <c r="F135" s="51" t="s">
        <v>108</v>
      </c>
      <c r="G135" s="51" t="s">
        <v>608</v>
      </c>
      <c r="H135" s="51" t="s">
        <v>609</v>
      </c>
      <c r="I135" s="51" t="s">
        <v>54</v>
      </c>
      <c r="J135" s="51">
        <v>160</v>
      </c>
      <c r="K135" s="51" t="s">
        <v>343</v>
      </c>
      <c r="L135" s="51" t="s">
        <v>610</v>
      </c>
      <c r="M135" s="51">
        <v>10</v>
      </c>
      <c r="N135" s="51" t="s">
        <v>611</v>
      </c>
      <c r="O135" s="51" t="s">
        <v>612</v>
      </c>
      <c r="P135" s="51" t="s">
        <v>42</v>
      </c>
      <c r="Q135" s="51">
        <v>0</v>
      </c>
      <c r="R135" s="51">
        <v>1</v>
      </c>
      <c r="S135" s="51">
        <v>60</v>
      </c>
      <c r="T135" s="51">
        <v>280</v>
      </c>
      <c r="U135" s="51">
        <v>0</v>
      </c>
      <c r="V135" s="51">
        <v>0</v>
      </c>
      <c r="W135" s="51">
        <v>0</v>
      </c>
      <c r="X135" s="51">
        <v>0</v>
      </c>
      <c r="Y135" s="51" t="s">
        <v>134</v>
      </c>
      <c r="Z135" s="51" t="s">
        <v>59</v>
      </c>
      <c r="AA135" s="51" t="s">
        <v>59</v>
      </c>
      <c r="AB135" s="51" t="s">
        <v>59</v>
      </c>
      <c r="AC135" s="51" t="s">
        <v>60</v>
      </c>
      <c r="AD135" s="51"/>
      <c r="AE135" s="51"/>
      <c r="AF135" s="51" t="s">
        <v>59</v>
      </c>
      <c r="AG135" s="71"/>
      <c r="AH135" s="71"/>
      <c r="AI135" s="71"/>
      <c r="AJ135" s="71"/>
      <c r="AK135" s="71"/>
      <c r="AL135" s="71"/>
      <c r="AM135" s="51"/>
    </row>
    <row r="136" ht="300" hidden="1" customHeight="1" spans="1:39">
      <c r="A136" s="51">
        <v>9</v>
      </c>
      <c r="B136" s="51" t="s">
        <v>576</v>
      </c>
      <c r="C136" s="51" t="s">
        <v>577</v>
      </c>
      <c r="D136" s="51" t="s">
        <v>578</v>
      </c>
      <c r="E136" s="51" t="s">
        <v>579</v>
      </c>
      <c r="F136" s="51" t="s">
        <v>108</v>
      </c>
      <c r="G136" s="51" t="s">
        <v>145</v>
      </c>
      <c r="H136" s="51" t="s">
        <v>613</v>
      </c>
      <c r="I136" s="51" t="s">
        <v>54</v>
      </c>
      <c r="J136" s="51">
        <v>1000</v>
      </c>
      <c r="K136" s="51" t="s">
        <v>343</v>
      </c>
      <c r="L136" s="51" t="s">
        <v>614</v>
      </c>
      <c r="M136" s="51">
        <v>50</v>
      </c>
      <c r="N136" s="51" t="s">
        <v>615</v>
      </c>
      <c r="O136" s="51" t="s">
        <v>616</v>
      </c>
      <c r="P136" s="51" t="s">
        <v>42</v>
      </c>
      <c r="Q136" s="51">
        <v>0</v>
      </c>
      <c r="R136" s="51">
        <v>1</v>
      </c>
      <c r="S136" s="51">
        <v>20</v>
      </c>
      <c r="T136" s="51">
        <v>168</v>
      </c>
      <c r="U136" s="51">
        <v>2</v>
      </c>
      <c r="V136" s="51">
        <v>5</v>
      </c>
      <c r="W136" s="51">
        <v>0</v>
      </c>
      <c r="X136" s="51">
        <v>0</v>
      </c>
      <c r="Y136" s="51" t="s">
        <v>134</v>
      </c>
      <c r="Z136" s="51" t="s">
        <v>59</v>
      </c>
      <c r="AA136" s="51" t="s">
        <v>59</v>
      </c>
      <c r="AB136" s="51" t="s">
        <v>59</v>
      </c>
      <c r="AC136" s="51" t="s">
        <v>60</v>
      </c>
      <c r="AD136" s="51"/>
      <c r="AE136" s="51"/>
      <c r="AF136" s="51" t="s">
        <v>59</v>
      </c>
      <c r="AG136" s="71"/>
      <c r="AH136" s="71"/>
      <c r="AI136" s="71"/>
      <c r="AJ136" s="71"/>
      <c r="AK136" s="71"/>
      <c r="AL136" s="71"/>
      <c r="AM136" s="51"/>
    </row>
    <row r="137" ht="300" hidden="1" customHeight="1" spans="1:39">
      <c r="A137" s="51">
        <v>10</v>
      </c>
      <c r="B137" s="51" t="s">
        <v>576</v>
      </c>
      <c r="C137" s="51" t="s">
        <v>577</v>
      </c>
      <c r="D137" s="51" t="s">
        <v>578</v>
      </c>
      <c r="E137" s="51" t="s">
        <v>579</v>
      </c>
      <c r="F137" s="51" t="s">
        <v>108</v>
      </c>
      <c r="G137" s="51" t="s">
        <v>427</v>
      </c>
      <c r="H137" s="51" t="s">
        <v>617</v>
      </c>
      <c r="I137" s="51" t="s">
        <v>54</v>
      </c>
      <c r="J137" s="51">
        <v>200</v>
      </c>
      <c r="K137" s="51" t="s">
        <v>343</v>
      </c>
      <c r="L137" s="51" t="s">
        <v>618</v>
      </c>
      <c r="M137" s="51">
        <v>9</v>
      </c>
      <c r="N137" s="51" t="s">
        <v>619</v>
      </c>
      <c r="O137" s="51" t="s">
        <v>620</v>
      </c>
      <c r="P137" s="51" t="s">
        <v>42</v>
      </c>
      <c r="Q137" s="51">
        <v>0</v>
      </c>
      <c r="R137" s="51">
        <v>1</v>
      </c>
      <c r="S137" s="51">
        <v>100</v>
      </c>
      <c r="T137" s="51">
        <v>500</v>
      </c>
      <c r="U137" s="51">
        <v>2</v>
      </c>
      <c r="V137" s="51">
        <v>5</v>
      </c>
      <c r="W137" s="51"/>
      <c r="X137" s="51"/>
      <c r="Y137" s="51" t="s">
        <v>134</v>
      </c>
      <c r="Z137" s="51" t="s">
        <v>59</v>
      </c>
      <c r="AA137" s="51" t="s">
        <v>59</v>
      </c>
      <c r="AB137" s="51" t="s">
        <v>59</v>
      </c>
      <c r="AC137" s="51" t="s">
        <v>60</v>
      </c>
      <c r="AD137" s="51"/>
      <c r="AE137" s="51"/>
      <c r="AF137" s="51" t="s">
        <v>59</v>
      </c>
      <c r="AG137" s="71"/>
      <c r="AH137" s="71"/>
      <c r="AI137" s="71"/>
      <c r="AJ137" s="71"/>
      <c r="AK137" s="71"/>
      <c r="AL137" s="71"/>
      <c r="AM137" s="51"/>
    </row>
    <row r="138" ht="272.1" hidden="1" customHeight="1" spans="1:39">
      <c r="A138" s="51">
        <v>11</v>
      </c>
      <c r="B138" s="51" t="s">
        <v>576</v>
      </c>
      <c r="C138" s="51" t="s">
        <v>577</v>
      </c>
      <c r="D138" s="51" t="s">
        <v>578</v>
      </c>
      <c r="E138" s="51" t="s">
        <v>579</v>
      </c>
      <c r="F138" s="51" t="s">
        <v>151</v>
      </c>
      <c r="G138" s="51" t="s">
        <v>621</v>
      </c>
      <c r="H138" s="51" t="s">
        <v>622</v>
      </c>
      <c r="I138" s="51" t="s">
        <v>54</v>
      </c>
      <c r="J138" s="51">
        <v>0.5</v>
      </c>
      <c r="K138" s="51" t="s">
        <v>328</v>
      </c>
      <c r="L138" s="51" t="s">
        <v>623</v>
      </c>
      <c r="M138" s="51">
        <v>22.5</v>
      </c>
      <c r="N138" s="51" t="s">
        <v>624</v>
      </c>
      <c r="O138" s="51" t="s">
        <v>625</v>
      </c>
      <c r="P138" s="51" t="s">
        <v>41</v>
      </c>
      <c r="Q138" s="51">
        <v>0</v>
      </c>
      <c r="R138" s="51">
        <v>0</v>
      </c>
      <c r="S138" s="51">
        <v>66</v>
      </c>
      <c r="T138" s="51">
        <v>323</v>
      </c>
      <c r="U138" s="51">
        <v>11</v>
      </c>
      <c r="V138" s="51">
        <v>63</v>
      </c>
      <c r="W138" s="51">
        <v>0</v>
      </c>
      <c r="X138" s="51">
        <v>0</v>
      </c>
      <c r="Y138" s="65" t="s">
        <v>174</v>
      </c>
      <c r="Z138" s="51" t="s">
        <v>59</v>
      </c>
      <c r="AA138" s="51" t="s">
        <v>59</v>
      </c>
      <c r="AB138" s="51" t="s">
        <v>59</v>
      </c>
      <c r="AC138" s="51" t="s">
        <v>59</v>
      </c>
      <c r="AD138" s="51"/>
      <c r="AE138" s="51"/>
      <c r="AF138" s="51" t="s">
        <v>59</v>
      </c>
      <c r="AG138" s="71"/>
      <c r="AH138" s="71"/>
      <c r="AI138" s="71"/>
      <c r="AJ138" s="71"/>
      <c r="AK138" s="71"/>
      <c r="AL138" s="71"/>
      <c r="AM138" s="51"/>
    </row>
    <row r="139" ht="290.1" hidden="1" customHeight="1" spans="1:39">
      <c r="A139" s="51">
        <v>12</v>
      </c>
      <c r="B139" s="51" t="s">
        <v>576</v>
      </c>
      <c r="C139" s="51" t="s">
        <v>577</v>
      </c>
      <c r="D139" s="51" t="s">
        <v>578</v>
      </c>
      <c r="E139" s="51" t="s">
        <v>579</v>
      </c>
      <c r="F139" s="51" t="s">
        <v>151</v>
      </c>
      <c r="G139" s="51" t="s">
        <v>626</v>
      </c>
      <c r="H139" s="51" t="s">
        <v>627</v>
      </c>
      <c r="I139" s="51" t="s">
        <v>54</v>
      </c>
      <c r="J139" s="51">
        <v>1.3</v>
      </c>
      <c r="K139" s="51" t="s">
        <v>328</v>
      </c>
      <c r="L139" s="51" t="s">
        <v>628</v>
      </c>
      <c r="M139" s="51">
        <v>58.5</v>
      </c>
      <c r="N139" s="51" t="s">
        <v>629</v>
      </c>
      <c r="O139" s="51" t="s">
        <v>629</v>
      </c>
      <c r="P139" s="51" t="s">
        <v>42</v>
      </c>
      <c r="Q139" s="51">
        <v>500</v>
      </c>
      <c r="R139" s="51">
        <v>3000</v>
      </c>
      <c r="S139" s="51">
        <v>10</v>
      </c>
      <c r="T139" s="51">
        <v>60</v>
      </c>
      <c r="U139" s="51">
        <v>0</v>
      </c>
      <c r="V139" s="51">
        <v>0</v>
      </c>
      <c r="W139" s="65">
        <v>0.9</v>
      </c>
      <c r="X139" s="51" t="s">
        <v>59</v>
      </c>
      <c r="Y139" s="51" t="s">
        <v>188</v>
      </c>
      <c r="Z139" s="51" t="s">
        <v>59</v>
      </c>
      <c r="AA139" s="51" t="s">
        <v>59</v>
      </c>
      <c r="AB139" s="51"/>
      <c r="AC139" s="51"/>
      <c r="AD139" s="51"/>
      <c r="AE139" s="51"/>
      <c r="AF139" s="51" t="s">
        <v>59</v>
      </c>
      <c r="AG139" s="71"/>
      <c r="AH139" s="71"/>
      <c r="AI139" s="71"/>
      <c r="AJ139" s="71"/>
      <c r="AK139" s="71"/>
      <c r="AL139" s="71"/>
      <c r="AM139" s="51"/>
    </row>
    <row r="140" ht="324.95" hidden="1" customHeight="1" spans="1:39">
      <c r="A140" s="51">
        <v>13</v>
      </c>
      <c r="B140" s="51" t="s">
        <v>576</v>
      </c>
      <c r="C140" s="51" t="s">
        <v>577</v>
      </c>
      <c r="D140" s="51" t="s">
        <v>578</v>
      </c>
      <c r="E140" s="51" t="s">
        <v>579</v>
      </c>
      <c r="F140" s="51" t="s">
        <v>151</v>
      </c>
      <c r="G140" s="51" t="s">
        <v>630</v>
      </c>
      <c r="H140" s="51" t="s">
        <v>631</v>
      </c>
      <c r="I140" s="51" t="s">
        <v>54</v>
      </c>
      <c r="J140" s="51">
        <v>0.5</v>
      </c>
      <c r="K140" s="51" t="s">
        <v>328</v>
      </c>
      <c r="L140" s="51" t="s">
        <v>632</v>
      </c>
      <c r="M140" s="51">
        <v>22.5</v>
      </c>
      <c r="N140" s="51" t="s">
        <v>633</v>
      </c>
      <c r="O140" s="51" t="s">
        <v>633</v>
      </c>
      <c r="P140" s="51" t="s">
        <v>42</v>
      </c>
      <c r="Q140" s="51">
        <v>0</v>
      </c>
      <c r="R140" s="51">
        <v>0</v>
      </c>
      <c r="S140" s="51">
        <v>30</v>
      </c>
      <c r="T140" s="51">
        <v>161</v>
      </c>
      <c r="U140" s="51">
        <v>5</v>
      </c>
      <c r="V140" s="51">
        <v>23</v>
      </c>
      <c r="W140" s="51">
        <v>0</v>
      </c>
      <c r="X140" s="51">
        <v>0</v>
      </c>
      <c r="Y140" s="65" t="s">
        <v>174</v>
      </c>
      <c r="Z140" s="51" t="s">
        <v>59</v>
      </c>
      <c r="AA140" s="51" t="s">
        <v>59</v>
      </c>
      <c r="AB140" s="51" t="s">
        <v>59</v>
      </c>
      <c r="AC140" s="51" t="s">
        <v>59</v>
      </c>
      <c r="AD140" s="51"/>
      <c r="AE140" s="51"/>
      <c r="AF140" s="51" t="s">
        <v>59</v>
      </c>
      <c r="AG140" s="71"/>
      <c r="AH140" s="71"/>
      <c r="AI140" s="71"/>
      <c r="AJ140" s="71"/>
      <c r="AK140" s="71"/>
      <c r="AL140" s="71"/>
      <c r="AM140" s="51"/>
    </row>
    <row r="141" ht="290.1" hidden="1" customHeight="1" spans="1:39">
      <c r="A141" s="51">
        <v>14</v>
      </c>
      <c r="B141" s="51" t="s">
        <v>576</v>
      </c>
      <c r="C141" s="51" t="s">
        <v>577</v>
      </c>
      <c r="D141" s="51" t="s">
        <v>578</v>
      </c>
      <c r="E141" s="51" t="s">
        <v>579</v>
      </c>
      <c r="F141" s="51" t="s">
        <v>151</v>
      </c>
      <c r="G141" s="51" t="s">
        <v>634</v>
      </c>
      <c r="H141" s="51" t="s">
        <v>635</v>
      </c>
      <c r="I141" s="51" t="s">
        <v>54</v>
      </c>
      <c r="J141" s="51">
        <v>0.6</v>
      </c>
      <c r="K141" s="51" t="s">
        <v>328</v>
      </c>
      <c r="L141" s="51" t="s">
        <v>636</v>
      </c>
      <c r="M141" s="51">
        <f>0.6*45</f>
        <v>27</v>
      </c>
      <c r="N141" s="51" t="s">
        <v>637</v>
      </c>
      <c r="O141" s="51" t="str">
        <f>N141</f>
        <v>完成硬化平吉镇榃兰村杨屋山自然村600米道路，预计受益270户1600人左右，脱贫户36户144人。</v>
      </c>
      <c r="P141" s="51" t="s">
        <v>41</v>
      </c>
      <c r="Q141" s="51">
        <v>1</v>
      </c>
      <c r="R141" s="51">
        <v>0</v>
      </c>
      <c r="S141" s="51">
        <v>270</v>
      </c>
      <c r="T141" s="51">
        <v>1600</v>
      </c>
      <c r="U141" s="51">
        <v>36</v>
      </c>
      <c r="V141" s="51">
        <v>144</v>
      </c>
      <c r="W141" s="51">
        <v>0</v>
      </c>
      <c r="X141" s="51">
        <v>0</v>
      </c>
      <c r="Y141" s="65" t="s">
        <v>174</v>
      </c>
      <c r="Z141" s="51" t="s">
        <v>59</v>
      </c>
      <c r="AA141" s="51" t="s">
        <v>59</v>
      </c>
      <c r="AB141" s="51" t="s">
        <v>59</v>
      </c>
      <c r="AC141" s="51" t="s">
        <v>59</v>
      </c>
      <c r="AD141" s="51"/>
      <c r="AE141" s="51"/>
      <c r="AF141" s="51" t="s">
        <v>59</v>
      </c>
      <c r="AG141" s="71"/>
      <c r="AH141" s="71"/>
      <c r="AI141" s="71"/>
      <c r="AJ141" s="71"/>
      <c r="AK141" s="71"/>
      <c r="AL141" s="71"/>
      <c r="AM141" s="51"/>
    </row>
    <row r="142" ht="290.1" hidden="1" customHeight="1" spans="1:39">
      <c r="A142" s="51">
        <v>15</v>
      </c>
      <c r="B142" s="51" t="s">
        <v>576</v>
      </c>
      <c r="C142" s="51" t="s">
        <v>577</v>
      </c>
      <c r="D142" s="51" t="s">
        <v>578</v>
      </c>
      <c r="E142" s="51" t="s">
        <v>579</v>
      </c>
      <c r="F142" s="51" t="s">
        <v>151</v>
      </c>
      <c r="G142" s="51" t="s">
        <v>435</v>
      </c>
      <c r="H142" s="51" t="s">
        <v>638</v>
      </c>
      <c r="I142" s="51" t="s">
        <v>54</v>
      </c>
      <c r="J142" s="51">
        <v>12</v>
      </c>
      <c r="K142" s="51" t="s">
        <v>343</v>
      </c>
      <c r="L142" s="51" t="s">
        <v>639</v>
      </c>
      <c r="M142" s="51">
        <v>59.5</v>
      </c>
      <c r="N142" s="51" t="s">
        <v>640</v>
      </c>
      <c r="O142" s="51" t="s">
        <v>641</v>
      </c>
      <c r="P142" s="51" t="s">
        <v>42</v>
      </c>
      <c r="Q142" s="51"/>
      <c r="R142" s="51"/>
      <c r="S142" s="51">
        <v>80</v>
      </c>
      <c r="T142" s="51">
        <v>368</v>
      </c>
      <c r="U142" s="51">
        <v>2</v>
      </c>
      <c r="V142" s="51">
        <v>9</v>
      </c>
      <c r="W142" s="51">
        <v>0</v>
      </c>
      <c r="X142" s="51">
        <v>0</v>
      </c>
      <c r="Y142" s="65" t="s">
        <v>174</v>
      </c>
      <c r="Z142" s="51" t="s">
        <v>59</v>
      </c>
      <c r="AA142" s="51" t="s">
        <v>59</v>
      </c>
      <c r="AB142" s="51" t="s">
        <v>59</v>
      </c>
      <c r="AC142" s="51" t="s">
        <v>59</v>
      </c>
      <c r="AD142" s="51"/>
      <c r="AE142" s="51"/>
      <c r="AF142" s="51" t="s">
        <v>59</v>
      </c>
      <c r="AG142" s="71"/>
      <c r="AH142" s="71"/>
      <c r="AI142" s="71"/>
      <c r="AJ142" s="71"/>
      <c r="AK142" s="71"/>
      <c r="AL142" s="71"/>
      <c r="AM142" s="51"/>
    </row>
    <row r="143" ht="290.1" hidden="1" customHeight="1" spans="1:39">
      <c r="A143" s="51">
        <v>16</v>
      </c>
      <c r="B143" s="51" t="s">
        <v>576</v>
      </c>
      <c r="C143" s="51" t="s">
        <v>577</v>
      </c>
      <c r="D143" s="51" t="s">
        <v>578</v>
      </c>
      <c r="E143" s="51" t="s">
        <v>579</v>
      </c>
      <c r="F143" s="51" t="s">
        <v>151</v>
      </c>
      <c r="G143" s="51" t="s">
        <v>642</v>
      </c>
      <c r="H143" s="51" t="s">
        <v>643</v>
      </c>
      <c r="I143" s="51" t="s">
        <v>54</v>
      </c>
      <c r="J143" s="51">
        <v>0.5</v>
      </c>
      <c r="K143" s="51" t="s">
        <v>328</v>
      </c>
      <c r="L143" s="51" t="s">
        <v>644</v>
      </c>
      <c r="M143" s="51">
        <v>23</v>
      </c>
      <c r="N143" s="51" t="s">
        <v>645</v>
      </c>
      <c r="O143" s="51" t="s">
        <v>646</v>
      </c>
      <c r="P143" s="51" t="s">
        <v>42</v>
      </c>
      <c r="Q143" s="51">
        <v>23</v>
      </c>
      <c r="R143" s="51">
        <v>100</v>
      </c>
      <c r="S143" s="51">
        <v>1</v>
      </c>
      <c r="T143" s="51">
        <v>5</v>
      </c>
      <c r="U143" s="51">
        <v>0</v>
      </c>
      <c r="V143" s="51">
        <v>0</v>
      </c>
      <c r="W143" s="65">
        <v>0.9</v>
      </c>
      <c r="X143" s="51" t="s">
        <v>59</v>
      </c>
      <c r="Y143" s="51" t="s">
        <v>188</v>
      </c>
      <c r="Z143" s="51" t="s">
        <v>59</v>
      </c>
      <c r="AA143" s="51" t="s">
        <v>59</v>
      </c>
      <c r="AB143" s="51"/>
      <c r="AC143" s="51"/>
      <c r="AD143" s="51"/>
      <c r="AE143" s="51"/>
      <c r="AF143" s="51" t="s">
        <v>59</v>
      </c>
      <c r="AG143" s="71"/>
      <c r="AH143" s="71"/>
      <c r="AI143" s="71"/>
      <c r="AJ143" s="71"/>
      <c r="AK143" s="71"/>
      <c r="AL143" s="71"/>
      <c r="AM143" s="51"/>
    </row>
    <row r="144" ht="290.1" hidden="1" customHeight="1" spans="1:39">
      <c r="A144" s="51">
        <v>17</v>
      </c>
      <c r="B144" s="51" t="s">
        <v>576</v>
      </c>
      <c r="C144" s="51" t="s">
        <v>577</v>
      </c>
      <c r="D144" s="51" t="s">
        <v>578</v>
      </c>
      <c r="E144" s="51" t="s">
        <v>579</v>
      </c>
      <c r="F144" s="51" t="s">
        <v>167</v>
      </c>
      <c r="G144" s="51" t="s">
        <v>176</v>
      </c>
      <c r="H144" s="51" t="s">
        <v>647</v>
      </c>
      <c r="I144" s="51" t="s">
        <v>54</v>
      </c>
      <c r="J144" s="51">
        <v>30</v>
      </c>
      <c r="K144" s="51" t="s">
        <v>343</v>
      </c>
      <c r="L144" s="51" t="s">
        <v>648</v>
      </c>
      <c r="M144" s="51">
        <v>280</v>
      </c>
      <c r="N144" s="51" t="s">
        <v>649</v>
      </c>
      <c r="O144" s="51" t="s">
        <v>650</v>
      </c>
      <c r="P144" s="51" t="s">
        <v>42</v>
      </c>
      <c r="Q144" s="51">
        <v>1</v>
      </c>
      <c r="R144" s="51">
        <v>0</v>
      </c>
      <c r="S144" s="51">
        <v>2320</v>
      </c>
      <c r="T144" s="51">
        <v>8232</v>
      </c>
      <c r="U144" s="51">
        <v>46</v>
      </c>
      <c r="V144" s="51">
        <v>235</v>
      </c>
      <c r="W144" s="65">
        <v>5</v>
      </c>
      <c r="X144" s="51">
        <v>20</v>
      </c>
      <c r="Y144" s="51" t="s">
        <v>174</v>
      </c>
      <c r="Z144" s="51" t="s">
        <v>59</v>
      </c>
      <c r="AA144" s="51" t="s">
        <v>60</v>
      </c>
      <c r="AB144" s="51" t="s">
        <v>59</v>
      </c>
      <c r="AC144" s="51" t="s">
        <v>60</v>
      </c>
      <c r="AD144" s="51" t="s">
        <v>60</v>
      </c>
      <c r="AE144" s="51" t="s">
        <v>60</v>
      </c>
      <c r="AF144" s="51" t="s">
        <v>60</v>
      </c>
      <c r="AG144" s="71"/>
      <c r="AH144" s="71"/>
      <c r="AI144" s="71"/>
      <c r="AJ144" s="71"/>
      <c r="AK144" s="71"/>
      <c r="AL144" s="71"/>
      <c r="AM144" s="52"/>
    </row>
    <row r="145" ht="290.1" hidden="1" customHeight="1" spans="1:39">
      <c r="A145" s="51">
        <v>18</v>
      </c>
      <c r="B145" s="51" t="s">
        <v>576</v>
      </c>
      <c r="C145" s="51" t="s">
        <v>577</v>
      </c>
      <c r="D145" s="51" t="s">
        <v>578</v>
      </c>
      <c r="E145" s="51" t="s">
        <v>579</v>
      </c>
      <c r="F145" s="51" t="s">
        <v>167</v>
      </c>
      <c r="G145" s="51" t="s">
        <v>651</v>
      </c>
      <c r="H145" s="51" t="s">
        <v>652</v>
      </c>
      <c r="I145" s="51" t="s">
        <v>54</v>
      </c>
      <c r="J145" s="51">
        <v>3</v>
      </c>
      <c r="K145" s="51" t="s">
        <v>328</v>
      </c>
      <c r="L145" s="51" t="s">
        <v>653</v>
      </c>
      <c r="M145" s="51">
        <v>150</v>
      </c>
      <c r="N145" s="51" t="s">
        <v>654</v>
      </c>
      <c r="O145" s="51" t="s">
        <v>655</v>
      </c>
      <c r="P145" s="51" t="s">
        <v>41</v>
      </c>
      <c r="Q145" s="51">
        <v>1</v>
      </c>
      <c r="R145" s="51">
        <v>0</v>
      </c>
      <c r="S145" s="51">
        <v>60</v>
      </c>
      <c r="T145" s="51">
        <v>293</v>
      </c>
      <c r="U145" s="51">
        <v>1</v>
      </c>
      <c r="V145" s="51">
        <v>10</v>
      </c>
      <c r="W145" s="65">
        <v>0</v>
      </c>
      <c r="X145" s="51">
        <v>0</v>
      </c>
      <c r="Y145" s="51" t="s">
        <v>174</v>
      </c>
      <c r="Z145" s="51" t="s">
        <v>59</v>
      </c>
      <c r="AA145" s="51" t="s">
        <v>60</v>
      </c>
      <c r="AB145" s="51" t="s">
        <v>59</v>
      </c>
      <c r="AC145" s="51" t="s">
        <v>60</v>
      </c>
      <c r="AD145" s="51" t="s">
        <v>60</v>
      </c>
      <c r="AE145" s="51" t="s">
        <v>60</v>
      </c>
      <c r="AF145" s="51" t="s">
        <v>60</v>
      </c>
      <c r="AG145" s="71"/>
      <c r="AH145" s="71"/>
      <c r="AI145" s="71"/>
      <c r="AJ145" s="71"/>
      <c r="AK145" s="71"/>
      <c r="AL145" s="71"/>
      <c r="AM145" s="52"/>
    </row>
    <row r="146" ht="290.1" hidden="1" customHeight="1" spans="1:39">
      <c r="A146" s="51">
        <v>19</v>
      </c>
      <c r="B146" s="51" t="s">
        <v>576</v>
      </c>
      <c r="C146" s="51" t="s">
        <v>577</v>
      </c>
      <c r="D146" s="51" t="s">
        <v>578</v>
      </c>
      <c r="E146" s="51" t="s">
        <v>579</v>
      </c>
      <c r="F146" s="51" t="s">
        <v>167</v>
      </c>
      <c r="G146" s="51" t="s">
        <v>656</v>
      </c>
      <c r="H146" s="51" t="s">
        <v>657</v>
      </c>
      <c r="I146" s="51" t="s">
        <v>54</v>
      </c>
      <c r="J146" s="51">
        <v>1.5</v>
      </c>
      <c r="K146" s="51" t="s">
        <v>328</v>
      </c>
      <c r="L146" s="51" t="s">
        <v>658</v>
      </c>
      <c r="M146" s="51">
        <v>75</v>
      </c>
      <c r="N146" s="51" t="s">
        <v>659</v>
      </c>
      <c r="O146" s="51" t="s">
        <v>660</v>
      </c>
      <c r="P146" s="51" t="s">
        <v>41</v>
      </c>
      <c r="Q146" s="51">
        <v>1</v>
      </c>
      <c r="R146" s="51">
        <v>0</v>
      </c>
      <c r="S146" s="51">
        <v>89</v>
      </c>
      <c r="T146" s="51">
        <v>490</v>
      </c>
      <c r="U146" s="51">
        <v>3</v>
      </c>
      <c r="V146" s="51">
        <v>18</v>
      </c>
      <c r="W146" s="65">
        <v>0</v>
      </c>
      <c r="X146" s="51">
        <v>0</v>
      </c>
      <c r="Y146" s="51" t="s">
        <v>174</v>
      </c>
      <c r="Z146" s="51" t="s">
        <v>59</v>
      </c>
      <c r="AA146" s="51" t="s">
        <v>60</v>
      </c>
      <c r="AB146" s="51" t="s">
        <v>59</v>
      </c>
      <c r="AC146" s="51" t="s">
        <v>60</v>
      </c>
      <c r="AD146" s="51" t="s">
        <v>60</v>
      </c>
      <c r="AE146" s="51" t="s">
        <v>60</v>
      </c>
      <c r="AF146" s="51" t="s">
        <v>60</v>
      </c>
      <c r="AG146" s="71"/>
      <c r="AH146" s="71"/>
      <c r="AI146" s="71"/>
      <c r="AJ146" s="71"/>
      <c r="AK146" s="71"/>
      <c r="AL146" s="71"/>
      <c r="AM146" s="52"/>
    </row>
    <row r="147" ht="395.1" customHeight="1" spans="1:39">
      <c r="A147" s="51">
        <v>20</v>
      </c>
      <c r="B147" s="51" t="s">
        <v>576</v>
      </c>
      <c r="C147" s="51" t="s">
        <v>577</v>
      </c>
      <c r="D147" s="51" t="s">
        <v>578</v>
      </c>
      <c r="E147" s="51" t="s">
        <v>579</v>
      </c>
      <c r="F147" s="51" t="s">
        <v>181</v>
      </c>
      <c r="G147" s="51" t="s">
        <v>190</v>
      </c>
      <c r="H147" s="91" t="s">
        <v>661</v>
      </c>
      <c r="I147" s="51" t="s">
        <v>54</v>
      </c>
      <c r="J147" s="51">
        <v>65</v>
      </c>
      <c r="K147" s="51" t="s">
        <v>343</v>
      </c>
      <c r="L147" s="91" t="s">
        <v>662</v>
      </c>
      <c r="M147" s="51">
        <v>60</v>
      </c>
      <c r="N147" s="51" t="s">
        <v>663</v>
      </c>
      <c r="O147" s="51" t="s">
        <v>664</v>
      </c>
      <c r="P147" s="51" t="s">
        <v>42</v>
      </c>
      <c r="Q147" s="51"/>
      <c r="R147" s="51">
        <v>1</v>
      </c>
      <c r="S147" s="51">
        <v>147</v>
      </c>
      <c r="T147" s="51">
        <v>898</v>
      </c>
      <c r="U147" s="51">
        <v>7</v>
      </c>
      <c r="V147" s="51">
        <v>40</v>
      </c>
      <c r="W147" s="51">
        <v>1</v>
      </c>
      <c r="X147" s="51">
        <v>4</v>
      </c>
      <c r="Y147" s="65" t="s">
        <v>188</v>
      </c>
      <c r="Z147" s="51" t="s">
        <v>59</v>
      </c>
      <c r="AA147" s="51" t="s">
        <v>60</v>
      </c>
      <c r="AB147" s="51" t="s">
        <v>59</v>
      </c>
      <c r="AC147" s="51" t="s">
        <v>60</v>
      </c>
      <c r="AD147" s="51" t="s">
        <v>60</v>
      </c>
      <c r="AE147" s="51" t="s">
        <v>60</v>
      </c>
      <c r="AF147" s="51" t="s">
        <v>59</v>
      </c>
      <c r="AG147" s="51" t="s">
        <v>59</v>
      </c>
      <c r="AH147" s="51" t="s">
        <v>60</v>
      </c>
      <c r="AI147" s="51" t="s">
        <v>59</v>
      </c>
      <c r="AJ147" s="51" t="s">
        <v>189</v>
      </c>
      <c r="AK147" s="51"/>
      <c r="AL147" s="51">
        <v>60</v>
      </c>
      <c r="AM147" s="51"/>
    </row>
    <row r="148" ht="381.95" customHeight="1" spans="1:39">
      <c r="A148" s="51">
        <v>21</v>
      </c>
      <c r="B148" s="51" t="s">
        <v>576</v>
      </c>
      <c r="C148" s="51" t="s">
        <v>577</v>
      </c>
      <c r="D148" s="51" t="s">
        <v>578</v>
      </c>
      <c r="E148" s="51" t="s">
        <v>579</v>
      </c>
      <c r="F148" s="51" t="s">
        <v>181</v>
      </c>
      <c r="G148" s="51" t="s">
        <v>190</v>
      </c>
      <c r="H148" s="91" t="s">
        <v>665</v>
      </c>
      <c r="I148" s="51" t="s">
        <v>54</v>
      </c>
      <c r="J148" s="51">
        <v>75</v>
      </c>
      <c r="K148" s="51" t="s">
        <v>343</v>
      </c>
      <c r="L148" s="91" t="s">
        <v>666</v>
      </c>
      <c r="M148" s="51">
        <v>70</v>
      </c>
      <c r="N148" s="51" t="s">
        <v>663</v>
      </c>
      <c r="O148" s="51" t="s">
        <v>667</v>
      </c>
      <c r="P148" s="51" t="s">
        <v>42</v>
      </c>
      <c r="Q148" s="51"/>
      <c r="R148" s="51">
        <v>1</v>
      </c>
      <c r="S148" s="51">
        <v>85</v>
      </c>
      <c r="T148" s="51">
        <v>510</v>
      </c>
      <c r="U148" s="51">
        <v>6</v>
      </c>
      <c r="V148" s="51">
        <v>36</v>
      </c>
      <c r="W148" s="51">
        <v>0</v>
      </c>
      <c r="X148" s="51">
        <v>0</v>
      </c>
      <c r="Y148" s="65" t="s">
        <v>188</v>
      </c>
      <c r="Z148" s="51" t="s">
        <v>59</v>
      </c>
      <c r="AA148" s="51" t="s">
        <v>60</v>
      </c>
      <c r="AB148" s="51" t="s">
        <v>59</v>
      </c>
      <c r="AC148" s="51" t="s">
        <v>60</v>
      </c>
      <c r="AD148" s="51" t="s">
        <v>60</v>
      </c>
      <c r="AE148" s="51" t="s">
        <v>60</v>
      </c>
      <c r="AF148" s="51" t="s">
        <v>59</v>
      </c>
      <c r="AG148" s="51" t="s">
        <v>59</v>
      </c>
      <c r="AH148" s="51" t="s">
        <v>60</v>
      </c>
      <c r="AI148" s="51" t="s">
        <v>59</v>
      </c>
      <c r="AJ148" s="51" t="s">
        <v>189</v>
      </c>
      <c r="AK148" s="51"/>
      <c r="AL148" s="51">
        <v>70</v>
      </c>
      <c r="AM148" s="51"/>
    </row>
    <row r="149" ht="287.1" hidden="1" customHeight="1" spans="1:39">
      <c r="A149" s="51">
        <v>22</v>
      </c>
      <c r="B149" s="55" t="s">
        <v>576</v>
      </c>
      <c r="C149" s="51" t="s">
        <v>577</v>
      </c>
      <c r="D149" s="51" t="s">
        <v>578</v>
      </c>
      <c r="E149" s="51" t="s">
        <v>579</v>
      </c>
      <c r="F149" s="55" t="s">
        <v>195</v>
      </c>
      <c r="G149" s="51" t="s">
        <v>212</v>
      </c>
      <c r="H149" s="51" t="s">
        <v>668</v>
      </c>
      <c r="I149" s="51" t="s">
        <v>54</v>
      </c>
      <c r="J149" s="51">
        <v>0.5</v>
      </c>
      <c r="K149" s="51" t="s">
        <v>328</v>
      </c>
      <c r="L149" s="55" t="s">
        <v>669</v>
      </c>
      <c r="M149" s="55">
        <v>25</v>
      </c>
      <c r="N149" s="55" t="s">
        <v>670</v>
      </c>
      <c r="O149" s="55" t="s">
        <v>671</v>
      </c>
      <c r="P149" s="51" t="s">
        <v>217</v>
      </c>
      <c r="Q149" s="51">
        <v>1</v>
      </c>
      <c r="R149" s="51">
        <v>0</v>
      </c>
      <c r="S149" s="51">
        <v>83</v>
      </c>
      <c r="T149" s="51">
        <v>393</v>
      </c>
      <c r="U149" s="51">
        <v>4</v>
      </c>
      <c r="V149" s="51">
        <v>28</v>
      </c>
      <c r="W149" s="51">
        <v>1</v>
      </c>
      <c r="X149" s="51">
        <v>8</v>
      </c>
      <c r="Y149" s="51" t="s">
        <v>201</v>
      </c>
      <c r="Z149" s="51" t="s">
        <v>59</v>
      </c>
      <c r="AA149" s="51" t="s">
        <v>59</v>
      </c>
      <c r="AB149" s="51" t="s">
        <v>59</v>
      </c>
      <c r="AC149" s="51" t="s">
        <v>60</v>
      </c>
      <c r="AD149" s="51" t="s">
        <v>60</v>
      </c>
      <c r="AE149" s="51" t="s">
        <v>60</v>
      </c>
      <c r="AF149" s="51" t="s">
        <v>60</v>
      </c>
      <c r="AG149" s="71"/>
      <c r="AH149" s="71"/>
      <c r="AI149" s="71"/>
      <c r="AJ149" s="71"/>
      <c r="AK149" s="71"/>
      <c r="AL149" s="71"/>
      <c r="AM149" s="51"/>
    </row>
    <row r="150" ht="287.1" hidden="1" customHeight="1" spans="1:39">
      <c r="A150" s="51">
        <v>23</v>
      </c>
      <c r="B150" s="55" t="s">
        <v>576</v>
      </c>
      <c r="C150" s="51" t="s">
        <v>577</v>
      </c>
      <c r="D150" s="51" t="s">
        <v>578</v>
      </c>
      <c r="E150" s="51" t="s">
        <v>579</v>
      </c>
      <c r="F150" s="55" t="s">
        <v>195</v>
      </c>
      <c r="G150" s="51" t="s">
        <v>672</v>
      </c>
      <c r="H150" s="51" t="s">
        <v>673</v>
      </c>
      <c r="I150" s="51" t="s">
        <v>54</v>
      </c>
      <c r="J150" s="51">
        <v>1.5</v>
      </c>
      <c r="K150" s="51" t="s">
        <v>328</v>
      </c>
      <c r="L150" s="55" t="s">
        <v>674</v>
      </c>
      <c r="M150" s="55">
        <v>90</v>
      </c>
      <c r="N150" s="55" t="s">
        <v>675</v>
      </c>
      <c r="O150" s="55" t="s">
        <v>675</v>
      </c>
      <c r="P150" s="51" t="s">
        <v>42</v>
      </c>
      <c r="Q150" s="51">
        <v>0</v>
      </c>
      <c r="R150" s="51">
        <v>1</v>
      </c>
      <c r="S150" s="51">
        <v>612</v>
      </c>
      <c r="T150" s="51">
        <v>2671</v>
      </c>
      <c r="U150" s="51">
        <v>8</v>
      </c>
      <c r="V150" s="51">
        <v>38</v>
      </c>
      <c r="W150" s="51">
        <v>1</v>
      </c>
      <c r="X150" s="51">
        <v>6</v>
      </c>
      <c r="Y150" s="51" t="s">
        <v>201</v>
      </c>
      <c r="Z150" s="51" t="s">
        <v>59</v>
      </c>
      <c r="AA150" s="51" t="s">
        <v>59</v>
      </c>
      <c r="AB150" s="51" t="s">
        <v>59</v>
      </c>
      <c r="AC150" s="51" t="s">
        <v>60</v>
      </c>
      <c r="AD150" s="51" t="s">
        <v>60</v>
      </c>
      <c r="AE150" s="51" t="s">
        <v>60</v>
      </c>
      <c r="AF150" s="51" t="s">
        <v>60</v>
      </c>
      <c r="AG150" s="71"/>
      <c r="AH150" s="71"/>
      <c r="AI150" s="71"/>
      <c r="AJ150" s="71"/>
      <c r="AK150" s="71"/>
      <c r="AL150" s="71"/>
      <c r="AM150" s="51"/>
    </row>
    <row r="151" ht="287.1" hidden="1" customHeight="1" spans="1:39">
      <c r="A151" s="51">
        <v>24</v>
      </c>
      <c r="B151" s="55" t="s">
        <v>576</v>
      </c>
      <c r="C151" s="51" t="s">
        <v>577</v>
      </c>
      <c r="D151" s="51" t="s">
        <v>578</v>
      </c>
      <c r="E151" s="51" t="s">
        <v>579</v>
      </c>
      <c r="F151" s="55" t="s">
        <v>218</v>
      </c>
      <c r="G151" s="51" t="s">
        <v>676</v>
      </c>
      <c r="H151" s="51" t="s">
        <v>677</v>
      </c>
      <c r="I151" s="51" t="s">
        <v>54</v>
      </c>
      <c r="J151" s="51">
        <v>1</v>
      </c>
      <c r="K151" s="51" t="s">
        <v>328</v>
      </c>
      <c r="L151" s="55" t="s">
        <v>678</v>
      </c>
      <c r="M151" s="55">
        <v>45</v>
      </c>
      <c r="N151" s="55" t="s">
        <v>679</v>
      </c>
      <c r="O151" s="55" t="s">
        <v>680</v>
      </c>
      <c r="P151" s="51" t="s">
        <v>42</v>
      </c>
      <c r="Q151" s="51">
        <v>0</v>
      </c>
      <c r="R151" s="51">
        <v>1</v>
      </c>
      <c r="S151" s="51">
        <v>60</v>
      </c>
      <c r="T151" s="51">
        <v>320</v>
      </c>
      <c r="U151" s="51">
        <v>0</v>
      </c>
      <c r="V151" s="51">
        <v>0</v>
      </c>
      <c r="W151" s="51">
        <v>0</v>
      </c>
      <c r="X151" s="51">
        <v>0</v>
      </c>
      <c r="Y151" s="51" t="s">
        <v>58</v>
      </c>
      <c r="Z151" s="51" t="s">
        <v>59</v>
      </c>
      <c r="AA151" s="51" t="s">
        <v>60</v>
      </c>
      <c r="AB151" s="51" t="s">
        <v>59</v>
      </c>
      <c r="AC151" s="51" t="s">
        <v>60</v>
      </c>
      <c r="AD151" s="51" t="s">
        <v>60</v>
      </c>
      <c r="AE151" s="51" t="s">
        <v>60</v>
      </c>
      <c r="AF151" s="51" t="s">
        <v>60</v>
      </c>
      <c r="AG151" s="71"/>
      <c r="AH151" s="71"/>
      <c r="AI151" s="71"/>
      <c r="AJ151" s="71"/>
      <c r="AK151" s="71"/>
      <c r="AL151" s="71"/>
      <c r="AM151" s="51"/>
    </row>
    <row r="152" ht="287.1" hidden="1" customHeight="1" spans="1:39">
      <c r="A152" s="51">
        <v>25</v>
      </c>
      <c r="B152" s="51" t="s">
        <v>576</v>
      </c>
      <c r="C152" s="51" t="s">
        <v>577</v>
      </c>
      <c r="D152" s="51" t="s">
        <v>578</v>
      </c>
      <c r="E152" s="51" t="s">
        <v>579</v>
      </c>
      <c r="F152" s="51" t="s">
        <v>218</v>
      </c>
      <c r="G152" s="51" t="s">
        <v>473</v>
      </c>
      <c r="H152" s="51" t="s">
        <v>681</v>
      </c>
      <c r="I152" s="51" t="s">
        <v>54</v>
      </c>
      <c r="J152" s="51">
        <v>1</v>
      </c>
      <c r="K152" s="51" t="s">
        <v>328</v>
      </c>
      <c r="L152" s="51" t="s">
        <v>682</v>
      </c>
      <c r="M152" s="51">
        <v>35</v>
      </c>
      <c r="N152" s="51" t="s">
        <v>683</v>
      </c>
      <c r="O152" s="51" t="s">
        <v>680</v>
      </c>
      <c r="P152" s="51" t="s">
        <v>41</v>
      </c>
      <c r="Q152" s="51">
        <v>1</v>
      </c>
      <c r="R152" s="51">
        <v>0</v>
      </c>
      <c r="S152" s="51">
        <v>172</v>
      </c>
      <c r="T152" s="51">
        <v>1053</v>
      </c>
      <c r="U152" s="51">
        <v>17</v>
      </c>
      <c r="V152" s="51">
        <v>67</v>
      </c>
      <c r="W152" s="51">
        <v>3</v>
      </c>
      <c r="X152" s="51">
        <v>14</v>
      </c>
      <c r="Y152" s="65" t="s">
        <v>58</v>
      </c>
      <c r="Z152" s="51" t="s">
        <v>59</v>
      </c>
      <c r="AA152" s="51" t="s">
        <v>60</v>
      </c>
      <c r="AB152" s="51" t="s">
        <v>59</v>
      </c>
      <c r="AC152" s="51" t="s">
        <v>60</v>
      </c>
      <c r="AD152" s="51" t="s">
        <v>60</v>
      </c>
      <c r="AE152" s="51" t="s">
        <v>60</v>
      </c>
      <c r="AF152" s="51" t="s">
        <v>60</v>
      </c>
      <c r="AG152" s="71"/>
      <c r="AH152" s="71"/>
      <c r="AI152" s="71"/>
      <c r="AJ152" s="71"/>
      <c r="AK152" s="71"/>
      <c r="AL152" s="71"/>
      <c r="AM152" s="51"/>
    </row>
    <row r="153" ht="287.1" hidden="1" customHeight="1" spans="1:39">
      <c r="A153" s="51">
        <v>26</v>
      </c>
      <c r="B153" s="51" t="s">
        <v>576</v>
      </c>
      <c r="C153" s="51" t="s">
        <v>577</v>
      </c>
      <c r="D153" s="51" t="s">
        <v>578</v>
      </c>
      <c r="E153" s="51" t="s">
        <v>579</v>
      </c>
      <c r="F153" s="51" t="s">
        <v>218</v>
      </c>
      <c r="G153" s="51" t="s">
        <v>684</v>
      </c>
      <c r="H153" s="51" t="s">
        <v>685</v>
      </c>
      <c r="I153" s="51" t="s">
        <v>54</v>
      </c>
      <c r="J153" s="51">
        <v>1.3</v>
      </c>
      <c r="K153" s="51" t="s">
        <v>328</v>
      </c>
      <c r="L153" s="51" t="s">
        <v>686</v>
      </c>
      <c r="M153" s="51">
        <v>60</v>
      </c>
      <c r="N153" s="51" t="s">
        <v>687</v>
      </c>
      <c r="O153" s="51" t="s">
        <v>680</v>
      </c>
      <c r="P153" s="51" t="s">
        <v>41</v>
      </c>
      <c r="Q153" s="51">
        <v>1</v>
      </c>
      <c r="R153" s="51"/>
      <c r="S153" s="51">
        <v>200</v>
      </c>
      <c r="T153" s="51">
        <v>920</v>
      </c>
      <c r="U153" s="51">
        <v>14</v>
      </c>
      <c r="V153" s="51">
        <v>56</v>
      </c>
      <c r="W153" s="51">
        <v>3</v>
      </c>
      <c r="X153" s="51">
        <v>11</v>
      </c>
      <c r="Y153" s="65" t="s">
        <v>58</v>
      </c>
      <c r="Z153" s="51" t="s">
        <v>59</v>
      </c>
      <c r="AA153" s="51" t="s">
        <v>60</v>
      </c>
      <c r="AB153" s="51" t="s">
        <v>59</v>
      </c>
      <c r="AC153" s="51" t="s">
        <v>60</v>
      </c>
      <c r="AD153" s="51" t="s">
        <v>60</v>
      </c>
      <c r="AE153" s="51" t="s">
        <v>60</v>
      </c>
      <c r="AF153" s="51" t="s">
        <v>60</v>
      </c>
      <c r="AG153" s="71"/>
      <c r="AH153" s="71"/>
      <c r="AI153" s="71"/>
      <c r="AJ153" s="71"/>
      <c r="AK153" s="71"/>
      <c r="AL153" s="71"/>
      <c r="AM153" s="51"/>
    </row>
    <row r="154" ht="392.1" hidden="1" customHeight="1" spans="1:39">
      <c r="A154" s="51">
        <v>27</v>
      </c>
      <c r="B154" s="51" t="s">
        <v>576</v>
      </c>
      <c r="C154" s="51" t="s">
        <v>577</v>
      </c>
      <c r="D154" s="51" t="s">
        <v>578</v>
      </c>
      <c r="E154" s="51" t="s">
        <v>579</v>
      </c>
      <c r="F154" s="51" t="s">
        <v>234</v>
      </c>
      <c r="G154" s="51" t="s">
        <v>688</v>
      </c>
      <c r="H154" s="51" t="s">
        <v>689</v>
      </c>
      <c r="I154" s="51" t="s">
        <v>54</v>
      </c>
      <c r="J154" s="51">
        <v>1000</v>
      </c>
      <c r="K154" s="51" t="s">
        <v>343</v>
      </c>
      <c r="L154" s="51" t="s">
        <v>690</v>
      </c>
      <c r="M154" s="51">
        <v>50</v>
      </c>
      <c r="N154" s="51" t="s">
        <v>691</v>
      </c>
      <c r="O154" s="51" t="s">
        <v>692</v>
      </c>
      <c r="P154" s="51" t="s">
        <v>41</v>
      </c>
      <c r="Q154" s="51">
        <v>1</v>
      </c>
      <c r="R154" s="51">
        <v>0</v>
      </c>
      <c r="S154" s="51">
        <v>400</v>
      </c>
      <c r="T154" s="51">
        <v>1935</v>
      </c>
      <c r="U154" s="51">
        <v>40</v>
      </c>
      <c r="V154" s="51">
        <v>200</v>
      </c>
      <c r="W154" s="51">
        <v>0</v>
      </c>
      <c r="X154" s="51">
        <v>0</v>
      </c>
      <c r="Y154" s="51" t="s">
        <v>241</v>
      </c>
      <c r="Z154" s="51" t="s">
        <v>59</v>
      </c>
      <c r="AA154" s="51" t="s">
        <v>59</v>
      </c>
      <c r="AB154" s="51" t="s">
        <v>59</v>
      </c>
      <c r="AC154" s="51" t="s">
        <v>60</v>
      </c>
      <c r="AD154" s="51" t="s">
        <v>60</v>
      </c>
      <c r="AE154" s="51" t="s">
        <v>60</v>
      </c>
      <c r="AF154" s="51" t="s">
        <v>59</v>
      </c>
      <c r="AG154" s="71"/>
      <c r="AH154" s="71"/>
      <c r="AI154" s="71"/>
      <c r="AJ154" s="71"/>
      <c r="AK154" s="71"/>
      <c r="AL154" s="71"/>
      <c r="AM154" s="51"/>
    </row>
    <row r="155" ht="392.1" hidden="1" customHeight="1" spans="1:39">
      <c r="A155" s="51">
        <v>28</v>
      </c>
      <c r="B155" s="51" t="s">
        <v>576</v>
      </c>
      <c r="C155" s="51" t="s">
        <v>577</v>
      </c>
      <c r="D155" s="51" t="s">
        <v>578</v>
      </c>
      <c r="E155" s="51" t="s">
        <v>579</v>
      </c>
      <c r="F155" s="51" t="s">
        <v>234</v>
      </c>
      <c r="G155" s="51" t="s">
        <v>693</v>
      </c>
      <c r="H155" s="51" t="s">
        <v>694</v>
      </c>
      <c r="I155" s="51" t="s">
        <v>54</v>
      </c>
      <c r="J155" s="51">
        <v>80</v>
      </c>
      <c r="K155" s="51" t="s">
        <v>343</v>
      </c>
      <c r="L155" s="51" t="s">
        <v>695</v>
      </c>
      <c r="M155" s="51">
        <v>4</v>
      </c>
      <c r="N155" s="51" t="s">
        <v>696</v>
      </c>
      <c r="O155" s="51" t="s">
        <v>697</v>
      </c>
      <c r="P155" s="51" t="s">
        <v>41</v>
      </c>
      <c r="Q155" s="51">
        <v>1</v>
      </c>
      <c r="R155" s="51">
        <v>0</v>
      </c>
      <c r="S155" s="51">
        <v>20</v>
      </c>
      <c r="T155" s="51">
        <v>72</v>
      </c>
      <c r="U155" s="51">
        <v>1</v>
      </c>
      <c r="V155" s="51">
        <v>5</v>
      </c>
      <c r="W155" s="51">
        <v>0</v>
      </c>
      <c r="X155" s="51">
        <v>0</v>
      </c>
      <c r="Y155" s="51" t="s">
        <v>241</v>
      </c>
      <c r="Z155" s="51" t="s">
        <v>59</v>
      </c>
      <c r="AA155" s="51" t="s">
        <v>59</v>
      </c>
      <c r="AB155" s="51" t="s">
        <v>59</v>
      </c>
      <c r="AC155" s="51" t="s">
        <v>60</v>
      </c>
      <c r="AD155" s="51" t="s">
        <v>60</v>
      </c>
      <c r="AE155" s="51" t="s">
        <v>60</v>
      </c>
      <c r="AF155" s="51" t="s">
        <v>59</v>
      </c>
      <c r="AG155" s="71"/>
      <c r="AH155" s="71"/>
      <c r="AI155" s="71"/>
      <c r="AJ155" s="71"/>
      <c r="AK155" s="71"/>
      <c r="AL155" s="71"/>
      <c r="AM155" s="51"/>
    </row>
    <row r="156" ht="350.1" hidden="1" customHeight="1" spans="1:39">
      <c r="A156" s="51">
        <v>29</v>
      </c>
      <c r="B156" s="51" t="s">
        <v>576</v>
      </c>
      <c r="C156" s="51" t="s">
        <v>577</v>
      </c>
      <c r="D156" s="51" t="s">
        <v>578</v>
      </c>
      <c r="E156" s="51" t="s">
        <v>579</v>
      </c>
      <c r="F156" s="51" t="s">
        <v>234</v>
      </c>
      <c r="G156" s="51" t="s">
        <v>246</v>
      </c>
      <c r="H156" s="51" t="s">
        <v>698</v>
      </c>
      <c r="I156" s="51" t="s">
        <v>54</v>
      </c>
      <c r="J156" s="51">
        <v>50</v>
      </c>
      <c r="K156" s="51" t="s">
        <v>343</v>
      </c>
      <c r="L156" s="51" t="s">
        <v>699</v>
      </c>
      <c r="M156" s="51">
        <v>20</v>
      </c>
      <c r="N156" s="51" t="s">
        <v>700</v>
      </c>
      <c r="O156" s="51" t="s">
        <v>701</v>
      </c>
      <c r="P156" s="51" t="s">
        <v>41</v>
      </c>
      <c r="Q156" s="51">
        <v>1</v>
      </c>
      <c r="R156" s="51">
        <v>0</v>
      </c>
      <c r="S156" s="51">
        <v>72</v>
      </c>
      <c r="T156" s="51">
        <v>403</v>
      </c>
      <c r="U156" s="51">
        <v>0</v>
      </c>
      <c r="V156" s="51">
        <v>0</v>
      </c>
      <c r="W156" s="51">
        <v>0</v>
      </c>
      <c r="X156" s="51">
        <v>0</v>
      </c>
      <c r="Y156" s="51" t="s">
        <v>241</v>
      </c>
      <c r="Z156" s="51" t="s">
        <v>59</v>
      </c>
      <c r="AA156" s="51" t="s">
        <v>59</v>
      </c>
      <c r="AB156" s="51" t="s">
        <v>59</v>
      </c>
      <c r="AC156" s="51" t="s">
        <v>60</v>
      </c>
      <c r="AD156" s="51" t="s">
        <v>60</v>
      </c>
      <c r="AE156" s="51" t="s">
        <v>60</v>
      </c>
      <c r="AF156" s="51" t="s">
        <v>59</v>
      </c>
      <c r="AG156" s="71"/>
      <c r="AH156" s="71"/>
      <c r="AI156" s="71"/>
      <c r="AJ156" s="71"/>
      <c r="AK156" s="71"/>
      <c r="AL156" s="71"/>
      <c r="AM156" s="51"/>
    </row>
    <row r="157" ht="350.1" hidden="1" customHeight="1" spans="1:39">
      <c r="A157" s="51">
        <v>30</v>
      </c>
      <c r="B157" s="51" t="s">
        <v>576</v>
      </c>
      <c r="C157" s="51" t="s">
        <v>577</v>
      </c>
      <c r="D157" s="51" t="s">
        <v>578</v>
      </c>
      <c r="E157" s="51" t="s">
        <v>579</v>
      </c>
      <c r="F157" s="51" t="s">
        <v>234</v>
      </c>
      <c r="G157" s="51" t="s">
        <v>702</v>
      </c>
      <c r="H157" s="51" t="s">
        <v>703</v>
      </c>
      <c r="I157" s="51" t="s">
        <v>54</v>
      </c>
      <c r="J157" s="51">
        <v>250</v>
      </c>
      <c r="K157" s="51" t="s">
        <v>343</v>
      </c>
      <c r="L157" s="51" t="s">
        <v>704</v>
      </c>
      <c r="M157" s="51">
        <v>12.5</v>
      </c>
      <c r="N157" s="51" t="s">
        <v>705</v>
      </c>
      <c r="O157" s="51" t="s">
        <v>706</v>
      </c>
      <c r="P157" s="51" t="s">
        <v>42</v>
      </c>
      <c r="Q157" s="51">
        <v>0</v>
      </c>
      <c r="R157" s="51">
        <v>1</v>
      </c>
      <c r="S157" s="51">
        <v>200</v>
      </c>
      <c r="T157" s="51">
        <v>1000</v>
      </c>
      <c r="U157" s="51">
        <v>13</v>
      </c>
      <c r="V157" s="51">
        <v>44</v>
      </c>
      <c r="W157" s="51">
        <v>0</v>
      </c>
      <c r="X157" s="51">
        <v>0</v>
      </c>
      <c r="Y157" s="51" t="s">
        <v>241</v>
      </c>
      <c r="Z157" s="51" t="s">
        <v>59</v>
      </c>
      <c r="AA157" s="51" t="s">
        <v>59</v>
      </c>
      <c r="AB157" s="51" t="s">
        <v>59</v>
      </c>
      <c r="AC157" s="51" t="s">
        <v>60</v>
      </c>
      <c r="AD157" s="51" t="s">
        <v>60</v>
      </c>
      <c r="AE157" s="51" t="s">
        <v>60</v>
      </c>
      <c r="AF157" s="51" t="s">
        <v>59</v>
      </c>
      <c r="AG157" s="71"/>
      <c r="AH157" s="71"/>
      <c r="AI157" s="71"/>
      <c r="AJ157" s="71"/>
      <c r="AK157" s="71"/>
      <c r="AL157" s="71"/>
      <c r="AM157" s="51"/>
    </row>
    <row r="158" s="38" customFormat="1" ht="408.95" hidden="1" customHeight="1" spans="1:39">
      <c r="A158" s="51">
        <v>31</v>
      </c>
      <c r="B158" s="51" t="s">
        <v>576</v>
      </c>
      <c r="C158" s="51" t="s">
        <v>577</v>
      </c>
      <c r="D158" s="51" t="s">
        <v>578</v>
      </c>
      <c r="E158" s="51" t="s">
        <v>583</v>
      </c>
      <c r="F158" s="54" t="s">
        <v>234</v>
      </c>
      <c r="G158" s="51" t="s">
        <v>707</v>
      </c>
      <c r="H158" s="51" t="s">
        <v>708</v>
      </c>
      <c r="I158" s="54" t="s">
        <v>54</v>
      </c>
      <c r="J158" s="51">
        <v>4</v>
      </c>
      <c r="K158" s="51" t="s">
        <v>328</v>
      </c>
      <c r="L158" s="51" t="s">
        <v>709</v>
      </c>
      <c r="M158" s="51">
        <v>200</v>
      </c>
      <c r="N158" s="92" t="s">
        <v>710</v>
      </c>
      <c r="O158" s="92" t="s">
        <v>711</v>
      </c>
      <c r="P158" s="54" t="s">
        <v>41</v>
      </c>
      <c r="Q158" s="51">
        <v>1</v>
      </c>
      <c r="R158" s="51">
        <v>0</v>
      </c>
      <c r="S158" s="51">
        <v>50</v>
      </c>
      <c r="T158" s="51">
        <v>200</v>
      </c>
      <c r="U158" s="51">
        <v>10</v>
      </c>
      <c r="V158" s="51">
        <v>40</v>
      </c>
      <c r="W158" s="51">
        <v>2</v>
      </c>
      <c r="X158" s="51">
        <v>5</v>
      </c>
      <c r="Y158" s="51" t="s">
        <v>241</v>
      </c>
      <c r="Z158" s="51" t="s">
        <v>59</v>
      </c>
      <c r="AA158" s="51" t="s">
        <v>59</v>
      </c>
      <c r="AB158" s="51" t="s">
        <v>59</v>
      </c>
      <c r="AC158" s="51" t="s">
        <v>60</v>
      </c>
      <c r="AD158" s="51" t="s">
        <v>60</v>
      </c>
      <c r="AE158" s="51" t="s">
        <v>60</v>
      </c>
      <c r="AF158" s="51" t="s">
        <v>59</v>
      </c>
      <c r="AG158" s="71"/>
      <c r="AH158" s="71"/>
      <c r="AI158" s="71"/>
      <c r="AJ158" s="71"/>
      <c r="AK158" s="71"/>
      <c r="AL158" s="71"/>
      <c r="AM158" s="51"/>
    </row>
    <row r="159" s="38" customFormat="1" ht="351.75" hidden="1" spans="1:39">
      <c r="A159" s="51">
        <v>32</v>
      </c>
      <c r="B159" s="51" t="s">
        <v>576</v>
      </c>
      <c r="C159" s="51" t="s">
        <v>577</v>
      </c>
      <c r="D159" s="51" t="s">
        <v>578</v>
      </c>
      <c r="E159" s="51" t="s">
        <v>579</v>
      </c>
      <c r="F159" s="51" t="s">
        <v>234</v>
      </c>
      <c r="G159" s="51" t="s">
        <v>712</v>
      </c>
      <c r="H159" s="51" t="s">
        <v>713</v>
      </c>
      <c r="I159" s="54" t="s">
        <v>54</v>
      </c>
      <c r="J159" s="54">
        <v>50</v>
      </c>
      <c r="K159" s="54" t="s">
        <v>343</v>
      </c>
      <c r="L159" s="51" t="s">
        <v>714</v>
      </c>
      <c r="M159" s="54">
        <v>250</v>
      </c>
      <c r="N159" s="51" t="s">
        <v>715</v>
      </c>
      <c r="O159" s="51" t="s">
        <v>716</v>
      </c>
      <c r="P159" s="54" t="s">
        <v>42</v>
      </c>
      <c r="Q159" s="54">
        <v>0</v>
      </c>
      <c r="R159" s="54">
        <v>1</v>
      </c>
      <c r="S159" s="54">
        <v>1507</v>
      </c>
      <c r="T159" s="54">
        <v>7469</v>
      </c>
      <c r="U159" s="54">
        <v>54</v>
      </c>
      <c r="V159" s="54">
        <v>229</v>
      </c>
      <c r="W159" s="54">
        <v>9</v>
      </c>
      <c r="X159" s="54">
        <v>46</v>
      </c>
      <c r="Y159" s="51" t="s">
        <v>241</v>
      </c>
      <c r="Z159" s="51" t="s">
        <v>59</v>
      </c>
      <c r="AA159" s="51" t="s">
        <v>59</v>
      </c>
      <c r="AB159" s="51" t="s">
        <v>59</v>
      </c>
      <c r="AC159" s="51" t="s">
        <v>60</v>
      </c>
      <c r="AD159" s="51" t="s">
        <v>60</v>
      </c>
      <c r="AE159" s="51" t="s">
        <v>60</v>
      </c>
      <c r="AF159" s="51" t="s">
        <v>59</v>
      </c>
      <c r="AG159" s="71"/>
      <c r="AH159" s="71"/>
      <c r="AI159" s="71"/>
      <c r="AJ159" s="71"/>
      <c r="AK159" s="71"/>
      <c r="AL159" s="71"/>
      <c r="AM159" s="54"/>
    </row>
    <row r="160" ht="350.1" hidden="1" customHeight="1" spans="1:39">
      <c r="A160" s="51">
        <v>33</v>
      </c>
      <c r="B160" s="51" t="s">
        <v>576</v>
      </c>
      <c r="C160" s="51" t="s">
        <v>577</v>
      </c>
      <c r="D160" s="51" t="s">
        <v>578</v>
      </c>
      <c r="E160" s="51" t="s">
        <v>579</v>
      </c>
      <c r="F160" s="51" t="s">
        <v>254</v>
      </c>
      <c r="G160" s="51" t="s">
        <v>717</v>
      </c>
      <c r="H160" s="51" t="s">
        <v>718</v>
      </c>
      <c r="I160" s="51" t="s">
        <v>54</v>
      </c>
      <c r="J160" s="51">
        <v>3</v>
      </c>
      <c r="K160" s="51" t="s">
        <v>328</v>
      </c>
      <c r="L160" s="51" t="s">
        <v>719</v>
      </c>
      <c r="M160" s="51">
        <v>120</v>
      </c>
      <c r="N160" s="51" t="s">
        <v>720</v>
      </c>
      <c r="O160" s="51" t="s">
        <v>721</v>
      </c>
      <c r="P160" s="51" t="s">
        <v>41</v>
      </c>
      <c r="Q160" s="51">
        <v>3</v>
      </c>
      <c r="R160" s="51">
        <v>0</v>
      </c>
      <c r="S160" s="51">
        <v>179</v>
      </c>
      <c r="T160" s="51">
        <v>1024</v>
      </c>
      <c r="U160" s="51">
        <v>24</v>
      </c>
      <c r="V160" s="51">
        <v>124</v>
      </c>
      <c r="W160" s="51"/>
      <c r="X160" s="51"/>
      <c r="Y160" s="51" t="s">
        <v>58</v>
      </c>
      <c r="Z160" s="51" t="s">
        <v>59</v>
      </c>
      <c r="AA160" s="51" t="s">
        <v>60</v>
      </c>
      <c r="AB160" s="51" t="s">
        <v>59</v>
      </c>
      <c r="AC160" s="51" t="s">
        <v>60</v>
      </c>
      <c r="AD160" s="51" t="s">
        <v>60</v>
      </c>
      <c r="AE160" s="51" t="s">
        <v>60</v>
      </c>
      <c r="AF160" s="51" t="s">
        <v>59</v>
      </c>
      <c r="AG160" s="71"/>
      <c r="AH160" s="71"/>
      <c r="AI160" s="71"/>
      <c r="AJ160" s="71"/>
      <c r="AK160" s="71"/>
      <c r="AL160" s="71"/>
      <c r="AM160" s="51"/>
    </row>
    <row r="161" ht="231.95" hidden="1" customHeight="1" spans="1:39">
      <c r="A161" s="51">
        <v>34</v>
      </c>
      <c r="B161" s="51" t="s">
        <v>576</v>
      </c>
      <c r="C161" s="51" t="s">
        <v>577</v>
      </c>
      <c r="D161" s="51" t="s">
        <v>578</v>
      </c>
      <c r="E161" s="51" t="s">
        <v>579</v>
      </c>
      <c r="F161" s="51" t="s">
        <v>260</v>
      </c>
      <c r="G161" s="51" t="s">
        <v>528</v>
      </c>
      <c r="H161" s="51" t="s">
        <v>722</v>
      </c>
      <c r="I161" s="51" t="s">
        <v>54</v>
      </c>
      <c r="J161" s="51">
        <v>0.6</v>
      </c>
      <c r="K161" s="51" t="s">
        <v>328</v>
      </c>
      <c r="L161" s="51" t="s">
        <v>723</v>
      </c>
      <c r="M161" s="51">
        <v>30</v>
      </c>
      <c r="N161" s="51" t="s">
        <v>724</v>
      </c>
      <c r="O161" s="51" t="s">
        <v>724</v>
      </c>
      <c r="P161" s="51" t="s">
        <v>42</v>
      </c>
      <c r="Q161" s="51"/>
      <c r="R161" s="51">
        <v>1</v>
      </c>
      <c r="S161" s="51">
        <v>30</v>
      </c>
      <c r="T161" s="51">
        <v>150</v>
      </c>
      <c r="U161" s="51">
        <v>0</v>
      </c>
      <c r="V161" s="51">
        <v>0</v>
      </c>
      <c r="W161" s="51">
        <v>0</v>
      </c>
      <c r="X161" s="51">
        <v>0</v>
      </c>
      <c r="Y161" s="51" t="s">
        <v>188</v>
      </c>
      <c r="Z161" s="51" t="s">
        <v>59</v>
      </c>
      <c r="AA161" s="51" t="s">
        <v>60</v>
      </c>
      <c r="AB161" s="51" t="s">
        <v>59</v>
      </c>
      <c r="AC161" s="51" t="s">
        <v>60</v>
      </c>
      <c r="AD161" s="51" t="s">
        <v>60</v>
      </c>
      <c r="AE161" s="51" t="s">
        <v>60</v>
      </c>
      <c r="AF161" s="51" t="s">
        <v>312</v>
      </c>
      <c r="AG161" s="71"/>
      <c r="AH161" s="71"/>
      <c r="AI161" s="71"/>
      <c r="AJ161" s="71"/>
      <c r="AK161" s="71"/>
      <c r="AL161" s="71"/>
      <c r="AM161" s="51"/>
    </row>
    <row r="162" ht="231.95" hidden="1" customHeight="1" spans="1:39">
      <c r="A162" s="51">
        <v>35</v>
      </c>
      <c r="B162" s="51" t="s">
        <v>576</v>
      </c>
      <c r="C162" s="51" t="s">
        <v>577</v>
      </c>
      <c r="D162" s="51" t="s">
        <v>578</v>
      </c>
      <c r="E162" s="51" t="s">
        <v>579</v>
      </c>
      <c r="F162" s="51" t="s">
        <v>260</v>
      </c>
      <c r="G162" s="51" t="s">
        <v>528</v>
      </c>
      <c r="H162" s="51" t="s">
        <v>725</v>
      </c>
      <c r="I162" s="51" t="s">
        <v>54</v>
      </c>
      <c r="J162" s="51">
        <v>0.839</v>
      </c>
      <c r="K162" s="51" t="s">
        <v>328</v>
      </c>
      <c r="L162" s="51" t="s">
        <v>726</v>
      </c>
      <c r="M162" s="51">
        <v>43</v>
      </c>
      <c r="N162" s="51" t="s">
        <v>727</v>
      </c>
      <c r="O162" s="51" t="s">
        <v>727</v>
      </c>
      <c r="P162" s="51" t="s">
        <v>42</v>
      </c>
      <c r="Q162" s="51"/>
      <c r="R162" s="51">
        <v>1</v>
      </c>
      <c r="S162" s="51">
        <v>118</v>
      </c>
      <c r="T162" s="51">
        <v>566</v>
      </c>
      <c r="U162" s="51">
        <v>3</v>
      </c>
      <c r="V162" s="51">
        <v>7</v>
      </c>
      <c r="W162" s="51">
        <v>2</v>
      </c>
      <c r="X162" s="51">
        <v>6</v>
      </c>
      <c r="Y162" s="51" t="s">
        <v>188</v>
      </c>
      <c r="Z162" s="51" t="s">
        <v>59</v>
      </c>
      <c r="AA162" s="51" t="s">
        <v>60</v>
      </c>
      <c r="AB162" s="51" t="s">
        <v>59</v>
      </c>
      <c r="AC162" s="51" t="s">
        <v>60</v>
      </c>
      <c r="AD162" s="51" t="s">
        <v>60</v>
      </c>
      <c r="AE162" s="51" t="s">
        <v>60</v>
      </c>
      <c r="AF162" s="51" t="s">
        <v>312</v>
      </c>
      <c r="AG162" s="71"/>
      <c r="AH162" s="71"/>
      <c r="AI162" s="71"/>
      <c r="AJ162" s="71"/>
      <c r="AK162" s="71"/>
      <c r="AL162" s="71"/>
      <c r="AM162" s="51"/>
    </row>
    <row r="163" ht="231.95" hidden="1" customHeight="1" spans="1:39">
      <c r="A163" s="51">
        <v>36</v>
      </c>
      <c r="B163" s="51" t="s">
        <v>576</v>
      </c>
      <c r="C163" s="51" t="s">
        <v>577</v>
      </c>
      <c r="D163" s="51" t="s">
        <v>578</v>
      </c>
      <c r="E163" s="51" t="s">
        <v>579</v>
      </c>
      <c r="F163" s="51" t="s">
        <v>260</v>
      </c>
      <c r="G163" s="51" t="s">
        <v>528</v>
      </c>
      <c r="H163" s="51" t="s">
        <v>728</v>
      </c>
      <c r="I163" s="51" t="s">
        <v>54</v>
      </c>
      <c r="J163" s="51">
        <v>0.5</v>
      </c>
      <c r="K163" s="51" t="s">
        <v>328</v>
      </c>
      <c r="L163" s="51" t="s">
        <v>729</v>
      </c>
      <c r="M163" s="51">
        <v>25</v>
      </c>
      <c r="N163" s="51" t="s">
        <v>730</v>
      </c>
      <c r="O163" s="51" t="s">
        <v>730</v>
      </c>
      <c r="P163" s="51" t="s">
        <v>42</v>
      </c>
      <c r="Q163" s="51"/>
      <c r="R163" s="51">
        <v>1</v>
      </c>
      <c r="S163" s="51">
        <v>46</v>
      </c>
      <c r="T163" s="51">
        <v>200</v>
      </c>
      <c r="U163" s="51">
        <v>0</v>
      </c>
      <c r="V163" s="51">
        <v>0</v>
      </c>
      <c r="W163" s="51">
        <v>1</v>
      </c>
      <c r="X163" s="51">
        <v>7</v>
      </c>
      <c r="Y163" s="51" t="s">
        <v>188</v>
      </c>
      <c r="Z163" s="51" t="s">
        <v>59</v>
      </c>
      <c r="AA163" s="51" t="s">
        <v>60</v>
      </c>
      <c r="AB163" s="51" t="s">
        <v>59</v>
      </c>
      <c r="AC163" s="51" t="s">
        <v>60</v>
      </c>
      <c r="AD163" s="51" t="s">
        <v>60</v>
      </c>
      <c r="AE163" s="51" t="s">
        <v>60</v>
      </c>
      <c r="AF163" s="51" t="s">
        <v>312</v>
      </c>
      <c r="AG163" s="71"/>
      <c r="AH163" s="71"/>
      <c r="AI163" s="71"/>
      <c r="AJ163" s="71"/>
      <c r="AK163" s="71"/>
      <c r="AL163" s="71"/>
      <c r="AM163" s="51" t="s">
        <v>83</v>
      </c>
    </row>
    <row r="164" ht="260.1" hidden="1" customHeight="1" spans="1:39">
      <c r="A164" s="51">
        <v>37</v>
      </c>
      <c r="B164" s="51" t="s">
        <v>576</v>
      </c>
      <c r="C164" s="51" t="s">
        <v>577</v>
      </c>
      <c r="D164" s="51" t="s">
        <v>578</v>
      </c>
      <c r="E164" s="51" t="s">
        <v>579</v>
      </c>
      <c r="F164" s="51" t="s">
        <v>260</v>
      </c>
      <c r="G164" s="51" t="s">
        <v>528</v>
      </c>
      <c r="H164" s="51" t="s">
        <v>731</v>
      </c>
      <c r="I164" s="51" t="s">
        <v>54</v>
      </c>
      <c r="J164" s="51">
        <v>0.25</v>
      </c>
      <c r="K164" s="51" t="s">
        <v>328</v>
      </c>
      <c r="L164" s="51" t="s">
        <v>732</v>
      </c>
      <c r="M164" s="51">
        <v>13</v>
      </c>
      <c r="N164" s="51" t="s">
        <v>733</v>
      </c>
      <c r="O164" s="51" t="s">
        <v>733</v>
      </c>
      <c r="P164" s="51" t="s">
        <v>42</v>
      </c>
      <c r="Q164" s="51"/>
      <c r="R164" s="51">
        <v>1</v>
      </c>
      <c r="S164" s="51">
        <v>45</v>
      </c>
      <c r="T164" s="51">
        <v>195</v>
      </c>
      <c r="U164" s="51">
        <v>0</v>
      </c>
      <c r="V164" s="51">
        <v>0</v>
      </c>
      <c r="W164" s="51">
        <v>1</v>
      </c>
      <c r="X164" s="51">
        <v>4</v>
      </c>
      <c r="Y164" s="51" t="s">
        <v>188</v>
      </c>
      <c r="Z164" s="51" t="s">
        <v>59</v>
      </c>
      <c r="AA164" s="51" t="s">
        <v>60</v>
      </c>
      <c r="AB164" s="51" t="s">
        <v>59</v>
      </c>
      <c r="AC164" s="51" t="s">
        <v>60</v>
      </c>
      <c r="AD164" s="51" t="s">
        <v>60</v>
      </c>
      <c r="AE164" s="51" t="s">
        <v>60</v>
      </c>
      <c r="AF164" s="51" t="s">
        <v>312</v>
      </c>
      <c r="AG164" s="71"/>
      <c r="AH164" s="71"/>
      <c r="AI164" s="71"/>
      <c r="AJ164" s="71"/>
      <c r="AK164" s="71"/>
      <c r="AL164" s="71"/>
      <c r="AM164" s="51" t="s">
        <v>83</v>
      </c>
    </row>
    <row r="165" s="32" customFormat="1" ht="95.1" hidden="1" customHeight="1" spans="1:39">
      <c r="A165" s="51" t="s">
        <v>734</v>
      </c>
      <c r="B165" s="51"/>
      <c r="C165" s="51"/>
      <c r="D165" s="51"/>
      <c r="E165" s="51"/>
      <c r="F165" s="51"/>
      <c r="G165" s="51"/>
      <c r="H165" s="51"/>
      <c r="I165" s="51"/>
      <c r="J165" s="51"/>
      <c r="K165" s="51"/>
      <c r="L165" s="51"/>
      <c r="M165" s="51">
        <f>SUM(M166:M184)</f>
        <v>1520</v>
      </c>
      <c r="N165" s="59"/>
      <c r="O165" s="51"/>
      <c r="P165" s="51"/>
      <c r="Q165" s="51"/>
      <c r="R165" s="51"/>
      <c r="S165" s="51"/>
      <c r="T165" s="51"/>
      <c r="U165" s="51"/>
      <c r="V165" s="51"/>
      <c r="W165" s="51"/>
      <c r="X165" s="51"/>
      <c r="Y165" s="51"/>
      <c r="Z165" s="51"/>
      <c r="AA165" s="51"/>
      <c r="AB165" s="51"/>
      <c r="AC165" s="51"/>
      <c r="AD165" s="51"/>
      <c r="AE165" s="51"/>
      <c r="AF165" s="51"/>
      <c r="AG165" s="71"/>
      <c r="AH165" s="71"/>
      <c r="AI165" s="71"/>
      <c r="AJ165" s="71"/>
      <c r="AK165" s="71"/>
      <c r="AL165" s="71"/>
      <c r="AM165" s="51"/>
    </row>
    <row r="166" ht="291.95" hidden="1" customHeight="1" spans="1:39">
      <c r="A166" s="51">
        <v>1</v>
      </c>
      <c r="B166" s="55" t="s">
        <v>735</v>
      </c>
      <c r="C166" s="51" t="s">
        <v>577</v>
      </c>
      <c r="D166" s="51" t="s">
        <v>578</v>
      </c>
      <c r="E166" s="51" t="s">
        <v>736</v>
      </c>
      <c r="F166" s="51" t="s">
        <v>151</v>
      </c>
      <c r="G166" s="51" t="s">
        <v>737</v>
      </c>
      <c r="H166" s="51" t="s">
        <v>738</v>
      </c>
      <c r="I166" s="51" t="s">
        <v>54</v>
      </c>
      <c r="J166" s="51">
        <v>5.5</v>
      </c>
      <c r="K166" s="51" t="s">
        <v>328</v>
      </c>
      <c r="L166" s="51" t="s">
        <v>739</v>
      </c>
      <c r="M166" s="51">
        <v>20</v>
      </c>
      <c r="N166" s="51" t="s">
        <v>740</v>
      </c>
      <c r="O166" s="51" t="s">
        <v>741</v>
      </c>
      <c r="P166" s="51" t="s">
        <v>42</v>
      </c>
      <c r="Q166" s="51">
        <v>0</v>
      </c>
      <c r="R166" s="51">
        <v>2</v>
      </c>
      <c r="S166" s="51">
        <v>103</v>
      </c>
      <c r="T166" s="51">
        <v>521</v>
      </c>
      <c r="U166" s="51">
        <v>6</v>
      </c>
      <c r="V166" s="51">
        <v>35</v>
      </c>
      <c r="W166" s="51">
        <v>1</v>
      </c>
      <c r="X166" s="51">
        <v>3</v>
      </c>
      <c r="Y166" s="65" t="s">
        <v>174</v>
      </c>
      <c r="Z166" s="51" t="s">
        <v>59</v>
      </c>
      <c r="AA166" s="51" t="s">
        <v>59</v>
      </c>
      <c r="AB166" s="51" t="s">
        <v>59</v>
      </c>
      <c r="AC166" s="51" t="s">
        <v>59</v>
      </c>
      <c r="AD166" s="51"/>
      <c r="AE166" s="51"/>
      <c r="AF166" s="51" t="s">
        <v>59</v>
      </c>
      <c r="AG166" s="71"/>
      <c r="AH166" s="71"/>
      <c r="AI166" s="71"/>
      <c r="AJ166" s="71"/>
      <c r="AK166" s="71"/>
      <c r="AL166" s="71"/>
      <c r="AM166" s="51"/>
    </row>
    <row r="167" ht="339.95" hidden="1" customHeight="1" spans="1:39">
      <c r="A167" s="51">
        <v>2</v>
      </c>
      <c r="B167" s="55" t="s">
        <v>735</v>
      </c>
      <c r="C167" s="51" t="s">
        <v>577</v>
      </c>
      <c r="D167" s="51" t="s">
        <v>578</v>
      </c>
      <c r="E167" s="51" t="s">
        <v>736</v>
      </c>
      <c r="F167" s="51" t="s">
        <v>151</v>
      </c>
      <c r="G167" s="51" t="s">
        <v>742</v>
      </c>
      <c r="H167" s="51" t="s">
        <v>743</v>
      </c>
      <c r="I167" s="51" t="s">
        <v>54</v>
      </c>
      <c r="J167" s="51">
        <v>20</v>
      </c>
      <c r="K167" s="51" t="s">
        <v>328</v>
      </c>
      <c r="L167" s="51" t="s">
        <v>744</v>
      </c>
      <c r="M167" s="51">
        <v>120</v>
      </c>
      <c r="N167" s="51" t="s">
        <v>745</v>
      </c>
      <c r="O167" s="51" t="s">
        <v>745</v>
      </c>
      <c r="P167" s="51" t="s">
        <v>42</v>
      </c>
      <c r="Q167" s="51">
        <v>1</v>
      </c>
      <c r="R167" s="51">
        <v>13</v>
      </c>
      <c r="S167" s="51">
        <v>1000</v>
      </c>
      <c r="T167" s="51">
        <v>4500</v>
      </c>
      <c r="U167" s="51">
        <v>19</v>
      </c>
      <c r="V167" s="51">
        <v>90</v>
      </c>
      <c r="W167" s="51">
        <v>3</v>
      </c>
      <c r="X167" s="51">
        <v>6</v>
      </c>
      <c r="Y167" s="65" t="s">
        <v>174</v>
      </c>
      <c r="Z167" s="51" t="s">
        <v>59</v>
      </c>
      <c r="AA167" s="51" t="s">
        <v>59</v>
      </c>
      <c r="AB167" s="51" t="s">
        <v>59</v>
      </c>
      <c r="AC167" s="51" t="s">
        <v>59</v>
      </c>
      <c r="AD167" s="51"/>
      <c r="AE167" s="51"/>
      <c r="AF167" s="51" t="s">
        <v>59</v>
      </c>
      <c r="AG167" s="71"/>
      <c r="AH167" s="71"/>
      <c r="AI167" s="71"/>
      <c r="AJ167" s="71"/>
      <c r="AK167" s="71"/>
      <c r="AL167" s="71"/>
      <c r="AM167" s="51"/>
    </row>
    <row r="168" ht="339.95" hidden="1" customHeight="1" spans="1:39">
      <c r="A168" s="51">
        <v>3</v>
      </c>
      <c r="B168" s="55" t="s">
        <v>735</v>
      </c>
      <c r="C168" s="51" t="s">
        <v>577</v>
      </c>
      <c r="D168" s="51" t="s">
        <v>578</v>
      </c>
      <c r="E168" s="51" t="s">
        <v>736</v>
      </c>
      <c r="F168" s="51" t="s">
        <v>151</v>
      </c>
      <c r="G168" s="51" t="s">
        <v>158</v>
      </c>
      <c r="H168" s="51" t="s">
        <v>746</v>
      </c>
      <c r="I168" s="51" t="s">
        <v>54</v>
      </c>
      <c r="J168" s="51">
        <v>3</v>
      </c>
      <c r="K168" s="51" t="s">
        <v>328</v>
      </c>
      <c r="L168" s="51" t="s">
        <v>747</v>
      </c>
      <c r="M168" s="51">
        <v>30</v>
      </c>
      <c r="N168" s="51" t="s">
        <v>748</v>
      </c>
      <c r="O168" s="51" t="s">
        <v>749</v>
      </c>
      <c r="P168" s="51" t="s">
        <v>42</v>
      </c>
      <c r="Q168" s="51"/>
      <c r="R168" s="51"/>
      <c r="S168" s="51">
        <v>158</v>
      </c>
      <c r="T168" s="51">
        <v>700</v>
      </c>
      <c r="U168" s="51">
        <v>6</v>
      </c>
      <c r="V168" s="51">
        <v>13</v>
      </c>
      <c r="W168" s="51">
        <v>0</v>
      </c>
      <c r="X168" s="51">
        <v>0</v>
      </c>
      <c r="Y168" s="65" t="s">
        <v>174</v>
      </c>
      <c r="Z168" s="51" t="s">
        <v>59</v>
      </c>
      <c r="AA168" s="51" t="s">
        <v>59</v>
      </c>
      <c r="AB168" s="51" t="s">
        <v>59</v>
      </c>
      <c r="AC168" s="51" t="s">
        <v>59</v>
      </c>
      <c r="AD168" s="51"/>
      <c r="AE168" s="51"/>
      <c r="AF168" s="51" t="s">
        <v>59</v>
      </c>
      <c r="AG168" s="71"/>
      <c r="AH168" s="71"/>
      <c r="AI168" s="71"/>
      <c r="AJ168" s="71"/>
      <c r="AK168" s="71"/>
      <c r="AL168" s="71"/>
      <c r="AM168" s="51"/>
    </row>
    <row r="169" ht="231.95" hidden="1" customHeight="1" spans="1:39">
      <c r="A169" s="51">
        <v>4</v>
      </c>
      <c r="B169" s="55" t="s">
        <v>735</v>
      </c>
      <c r="C169" s="55" t="s">
        <v>577</v>
      </c>
      <c r="D169" s="55" t="s">
        <v>578</v>
      </c>
      <c r="E169" s="55" t="s">
        <v>736</v>
      </c>
      <c r="F169" s="55" t="s">
        <v>151</v>
      </c>
      <c r="G169" s="55" t="s">
        <v>750</v>
      </c>
      <c r="H169" s="55" t="s">
        <v>751</v>
      </c>
      <c r="I169" s="55" t="s">
        <v>54</v>
      </c>
      <c r="J169" s="55" t="s">
        <v>328</v>
      </c>
      <c r="K169" s="55" t="s">
        <v>752</v>
      </c>
      <c r="L169" s="55" t="s">
        <v>753</v>
      </c>
      <c r="M169" s="55">
        <v>40</v>
      </c>
      <c r="N169" s="55" t="s">
        <v>754</v>
      </c>
      <c r="O169" s="55" t="s">
        <v>755</v>
      </c>
      <c r="P169" s="55" t="s">
        <v>42</v>
      </c>
      <c r="Q169" s="55">
        <v>0</v>
      </c>
      <c r="R169" s="55">
        <v>4</v>
      </c>
      <c r="S169" s="55">
        <v>438</v>
      </c>
      <c r="T169" s="55">
        <v>2275</v>
      </c>
      <c r="U169" s="55">
        <v>7</v>
      </c>
      <c r="V169" s="55">
        <v>32</v>
      </c>
      <c r="W169" s="55">
        <v>0</v>
      </c>
      <c r="X169" s="55">
        <v>0</v>
      </c>
      <c r="Y169" s="55" t="s">
        <v>174</v>
      </c>
      <c r="Z169" s="55" t="s">
        <v>59</v>
      </c>
      <c r="AA169" s="55" t="s">
        <v>59</v>
      </c>
      <c r="AB169" s="55" t="s">
        <v>59</v>
      </c>
      <c r="AC169" s="55" t="s">
        <v>59</v>
      </c>
      <c r="AD169" s="55"/>
      <c r="AE169" s="55"/>
      <c r="AF169" s="55" t="s">
        <v>59</v>
      </c>
      <c r="AG169" s="94"/>
      <c r="AH169" s="94"/>
      <c r="AI169" s="94"/>
      <c r="AJ169" s="94"/>
      <c r="AK169" s="94"/>
      <c r="AL169" s="94"/>
      <c r="AM169" s="55"/>
    </row>
    <row r="170" ht="231.95" hidden="1" customHeight="1" spans="1:39">
      <c r="A170" s="51"/>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94"/>
      <c r="AH170" s="94"/>
      <c r="AI170" s="94"/>
      <c r="AJ170" s="94"/>
      <c r="AK170" s="94"/>
      <c r="AL170" s="94"/>
      <c r="AM170" s="55"/>
    </row>
    <row r="171" ht="347.1" hidden="1" customHeight="1" spans="1:39">
      <c r="A171" s="51">
        <v>5</v>
      </c>
      <c r="B171" s="55" t="s">
        <v>735</v>
      </c>
      <c r="C171" s="51" t="s">
        <v>577</v>
      </c>
      <c r="D171" s="51" t="s">
        <v>578</v>
      </c>
      <c r="E171" s="51" t="s">
        <v>736</v>
      </c>
      <c r="F171" s="51" t="s">
        <v>167</v>
      </c>
      <c r="G171" s="51" t="s">
        <v>168</v>
      </c>
      <c r="H171" s="51" t="s">
        <v>756</v>
      </c>
      <c r="I171" s="51" t="s">
        <v>54</v>
      </c>
      <c r="J171" s="51">
        <v>6</v>
      </c>
      <c r="K171" s="51" t="s">
        <v>328</v>
      </c>
      <c r="L171" s="51" t="s">
        <v>757</v>
      </c>
      <c r="M171" s="51">
        <v>60</v>
      </c>
      <c r="N171" s="51" t="s">
        <v>758</v>
      </c>
      <c r="O171" s="51" t="s">
        <v>759</v>
      </c>
      <c r="P171" s="51" t="s">
        <v>89</v>
      </c>
      <c r="Q171" s="51">
        <v>0</v>
      </c>
      <c r="R171" s="51">
        <v>1</v>
      </c>
      <c r="S171" s="51">
        <v>216</v>
      </c>
      <c r="T171" s="51">
        <v>926</v>
      </c>
      <c r="U171" s="51">
        <v>1</v>
      </c>
      <c r="V171" s="51">
        <v>5</v>
      </c>
      <c r="W171" s="51">
        <v>0</v>
      </c>
      <c r="X171" s="51">
        <v>0</v>
      </c>
      <c r="Y171" s="65" t="s">
        <v>174</v>
      </c>
      <c r="Z171" s="51" t="s">
        <v>59</v>
      </c>
      <c r="AA171" s="51" t="s">
        <v>60</v>
      </c>
      <c r="AB171" s="51" t="s">
        <v>59</v>
      </c>
      <c r="AC171" s="51" t="s">
        <v>60</v>
      </c>
      <c r="AD171" s="51" t="s">
        <v>60</v>
      </c>
      <c r="AE171" s="51" t="s">
        <v>60</v>
      </c>
      <c r="AF171" s="51" t="s">
        <v>60</v>
      </c>
      <c r="AG171" s="71"/>
      <c r="AH171" s="71"/>
      <c r="AI171" s="71"/>
      <c r="AJ171" s="71"/>
      <c r="AK171" s="71"/>
      <c r="AL171" s="71"/>
      <c r="AM171" s="51"/>
    </row>
    <row r="172" ht="350.1" hidden="1" customHeight="1" spans="1:39">
      <c r="A172" s="51">
        <v>6</v>
      </c>
      <c r="B172" s="55" t="s">
        <v>735</v>
      </c>
      <c r="C172" s="51" t="s">
        <v>577</v>
      </c>
      <c r="D172" s="51" t="s">
        <v>578</v>
      </c>
      <c r="E172" s="51" t="s">
        <v>736</v>
      </c>
      <c r="F172" s="51" t="s">
        <v>167</v>
      </c>
      <c r="G172" s="51" t="s">
        <v>760</v>
      </c>
      <c r="H172" s="51" t="s">
        <v>761</v>
      </c>
      <c r="I172" s="51" t="s">
        <v>54</v>
      </c>
      <c r="J172" s="51">
        <v>21</v>
      </c>
      <c r="K172" s="51" t="s">
        <v>328</v>
      </c>
      <c r="L172" s="51" t="s">
        <v>762</v>
      </c>
      <c r="M172" s="51">
        <v>80</v>
      </c>
      <c r="N172" s="51" t="s">
        <v>763</v>
      </c>
      <c r="O172" s="51" t="s">
        <v>764</v>
      </c>
      <c r="P172" s="51" t="s">
        <v>42</v>
      </c>
      <c r="Q172" s="51">
        <v>0</v>
      </c>
      <c r="R172" s="51">
        <v>1</v>
      </c>
      <c r="S172" s="51">
        <v>814</v>
      </c>
      <c r="T172" s="51">
        <v>3700</v>
      </c>
      <c r="U172" s="51">
        <v>49</v>
      </c>
      <c r="V172" s="51">
        <v>222</v>
      </c>
      <c r="W172" s="51">
        <v>12</v>
      </c>
      <c r="X172" s="51">
        <v>43</v>
      </c>
      <c r="Y172" s="65" t="s">
        <v>174</v>
      </c>
      <c r="Z172" s="51" t="s">
        <v>59</v>
      </c>
      <c r="AA172" s="51" t="s">
        <v>60</v>
      </c>
      <c r="AB172" s="51" t="s">
        <v>59</v>
      </c>
      <c r="AC172" s="51" t="s">
        <v>60</v>
      </c>
      <c r="AD172" s="51" t="s">
        <v>60</v>
      </c>
      <c r="AE172" s="51" t="s">
        <v>60</v>
      </c>
      <c r="AF172" s="51" t="s">
        <v>60</v>
      </c>
      <c r="AG172" s="71"/>
      <c r="AH172" s="71"/>
      <c r="AI172" s="71"/>
      <c r="AJ172" s="71"/>
      <c r="AK172" s="71"/>
      <c r="AL172" s="71"/>
      <c r="AM172" s="51"/>
    </row>
    <row r="173" ht="350.1" customHeight="1" spans="1:39">
      <c r="A173" s="51">
        <v>8</v>
      </c>
      <c r="B173" s="51" t="s">
        <v>735</v>
      </c>
      <c r="C173" s="51" t="s">
        <v>577</v>
      </c>
      <c r="D173" s="51" t="s">
        <v>578</v>
      </c>
      <c r="E173" s="51" t="s">
        <v>736</v>
      </c>
      <c r="F173" s="51" t="s">
        <v>181</v>
      </c>
      <c r="G173" s="51" t="s">
        <v>219</v>
      </c>
      <c r="H173" s="51" t="s">
        <v>765</v>
      </c>
      <c r="I173" s="51" t="s">
        <v>54</v>
      </c>
      <c r="J173" s="51">
        <v>3000</v>
      </c>
      <c r="K173" s="51" t="s">
        <v>343</v>
      </c>
      <c r="L173" s="51" t="s">
        <v>766</v>
      </c>
      <c r="M173" s="51">
        <v>130</v>
      </c>
      <c r="N173" s="51" t="s">
        <v>767</v>
      </c>
      <c r="O173" s="51" t="s">
        <v>768</v>
      </c>
      <c r="P173" s="51" t="s">
        <v>42</v>
      </c>
      <c r="Q173" s="51"/>
      <c r="R173" s="51">
        <v>1</v>
      </c>
      <c r="S173" s="51">
        <v>3137</v>
      </c>
      <c r="T173" s="51">
        <v>13788</v>
      </c>
      <c r="U173" s="51">
        <v>69</v>
      </c>
      <c r="V173" s="51">
        <v>307</v>
      </c>
      <c r="W173" s="51">
        <v>19</v>
      </c>
      <c r="X173" s="51">
        <v>72</v>
      </c>
      <c r="Y173" s="65" t="s">
        <v>188</v>
      </c>
      <c r="Z173" s="51" t="s">
        <v>59</v>
      </c>
      <c r="AA173" s="51" t="s">
        <v>60</v>
      </c>
      <c r="AB173" s="51" t="s">
        <v>59</v>
      </c>
      <c r="AC173" s="51" t="s">
        <v>60</v>
      </c>
      <c r="AD173" s="51" t="s">
        <v>60</v>
      </c>
      <c r="AE173" s="51" t="s">
        <v>60</v>
      </c>
      <c r="AF173" s="51" t="s">
        <v>59</v>
      </c>
      <c r="AG173" s="51" t="s">
        <v>59</v>
      </c>
      <c r="AH173" s="51" t="s">
        <v>60</v>
      </c>
      <c r="AI173" s="51" t="s">
        <v>59</v>
      </c>
      <c r="AJ173" s="51" t="s">
        <v>189</v>
      </c>
      <c r="AK173" s="51"/>
      <c r="AL173" s="51">
        <v>130</v>
      </c>
      <c r="AM173" s="51"/>
    </row>
    <row r="174" ht="291.95" hidden="1" customHeight="1" spans="1:39">
      <c r="A174" s="51">
        <v>9</v>
      </c>
      <c r="B174" s="55" t="s">
        <v>735</v>
      </c>
      <c r="C174" s="51" t="s">
        <v>577</v>
      </c>
      <c r="D174" s="51" t="s">
        <v>578</v>
      </c>
      <c r="E174" s="51" t="s">
        <v>736</v>
      </c>
      <c r="F174" s="55" t="s">
        <v>195</v>
      </c>
      <c r="G174" s="55" t="s">
        <v>769</v>
      </c>
      <c r="H174" s="55" t="s">
        <v>770</v>
      </c>
      <c r="I174" s="55" t="s">
        <v>54</v>
      </c>
      <c r="J174" s="55">
        <v>2000</v>
      </c>
      <c r="K174" s="55" t="s">
        <v>343</v>
      </c>
      <c r="L174" s="55" t="s">
        <v>771</v>
      </c>
      <c r="M174" s="55">
        <v>80</v>
      </c>
      <c r="N174" s="55" t="s">
        <v>772</v>
      </c>
      <c r="O174" s="55" t="s">
        <v>773</v>
      </c>
      <c r="P174" s="55" t="s">
        <v>41</v>
      </c>
      <c r="Q174" s="55">
        <v>1</v>
      </c>
      <c r="R174" s="55">
        <v>0</v>
      </c>
      <c r="S174" s="55">
        <v>268</v>
      </c>
      <c r="T174" s="55">
        <v>1519</v>
      </c>
      <c r="U174" s="55">
        <v>26</v>
      </c>
      <c r="V174" s="55">
        <v>103</v>
      </c>
      <c r="W174" s="55">
        <v>0</v>
      </c>
      <c r="X174" s="55">
        <v>0</v>
      </c>
      <c r="Y174" s="51" t="s">
        <v>201</v>
      </c>
      <c r="Z174" s="51" t="s">
        <v>59</v>
      </c>
      <c r="AA174" s="51" t="s">
        <v>59</v>
      </c>
      <c r="AB174" s="51" t="s">
        <v>59</v>
      </c>
      <c r="AC174" s="51" t="s">
        <v>60</v>
      </c>
      <c r="AD174" s="51" t="s">
        <v>60</v>
      </c>
      <c r="AE174" s="51" t="s">
        <v>60</v>
      </c>
      <c r="AF174" s="51" t="s">
        <v>60</v>
      </c>
      <c r="AG174" s="71"/>
      <c r="AH174" s="71"/>
      <c r="AI174" s="71"/>
      <c r="AJ174" s="71"/>
      <c r="AK174" s="71"/>
      <c r="AL174" s="71"/>
      <c r="AM174" s="51"/>
    </row>
    <row r="175" ht="261.95" hidden="1" customHeight="1" spans="1:39">
      <c r="A175" s="51">
        <v>10</v>
      </c>
      <c r="B175" s="51" t="s">
        <v>735</v>
      </c>
      <c r="C175" s="51" t="s">
        <v>577</v>
      </c>
      <c r="D175" s="51" t="s">
        <v>578</v>
      </c>
      <c r="E175" s="51" t="s">
        <v>736</v>
      </c>
      <c r="F175" s="51" t="s">
        <v>218</v>
      </c>
      <c r="G175" s="51" t="s">
        <v>225</v>
      </c>
      <c r="H175" s="51" t="s">
        <v>774</v>
      </c>
      <c r="I175" s="51" t="s">
        <v>54</v>
      </c>
      <c r="J175" s="51">
        <v>1</v>
      </c>
      <c r="K175" s="51">
        <v>1</v>
      </c>
      <c r="L175" s="51" t="s">
        <v>775</v>
      </c>
      <c r="M175" s="51">
        <v>70</v>
      </c>
      <c r="N175" s="51" t="s">
        <v>776</v>
      </c>
      <c r="O175" s="51" t="s">
        <v>777</v>
      </c>
      <c r="P175" s="51" t="s">
        <v>41</v>
      </c>
      <c r="Q175" s="51">
        <v>1</v>
      </c>
      <c r="R175" s="51"/>
      <c r="S175" s="51">
        <v>94</v>
      </c>
      <c r="T175" s="51">
        <v>421</v>
      </c>
      <c r="U175" s="51">
        <v>10</v>
      </c>
      <c r="V175" s="51">
        <v>30</v>
      </c>
      <c r="W175" s="51">
        <v>0</v>
      </c>
      <c r="X175" s="51">
        <v>0</v>
      </c>
      <c r="Y175" s="51" t="s">
        <v>58</v>
      </c>
      <c r="Z175" s="51" t="s">
        <v>59</v>
      </c>
      <c r="AA175" s="51" t="s">
        <v>60</v>
      </c>
      <c r="AB175" s="51" t="s">
        <v>59</v>
      </c>
      <c r="AC175" s="51" t="s">
        <v>60</v>
      </c>
      <c r="AD175" s="51" t="s">
        <v>60</v>
      </c>
      <c r="AE175" s="51" t="s">
        <v>60</v>
      </c>
      <c r="AF175" s="51" t="s">
        <v>60</v>
      </c>
      <c r="AG175" s="71"/>
      <c r="AH175" s="71"/>
      <c r="AI175" s="71"/>
      <c r="AJ175" s="71"/>
      <c r="AK175" s="71"/>
      <c r="AL175" s="71"/>
      <c r="AM175" s="51"/>
    </row>
    <row r="176" ht="261.95" hidden="1" customHeight="1" spans="1:39">
      <c r="A176" s="51">
        <v>11</v>
      </c>
      <c r="B176" s="51" t="s">
        <v>735</v>
      </c>
      <c r="C176" s="51" t="s">
        <v>577</v>
      </c>
      <c r="D176" s="51" t="s">
        <v>578</v>
      </c>
      <c r="E176" s="51" t="s">
        <v>736</v>
      </c>
      <c r="F176" s="51" t="s">
        <v>218</v>
      </c>
      <c r="G176" s="51" t="s">
        <v>225</v>
      </c>
      <c r="H176" s="51" t="s">
        <v>778</v>
      </c>
      <c r="I176" s="51" t="s">
        <v>54</v>
      </c>
      <c r="J176" s="51">
        <v>1</v>
      </c>
      <c r="K176" s="51">
        <v>1</v>
      </c>
      <c r="L176" s="51" t="s">
        <v>779</v>
      </c>
      <c r="M176" s="51">
        <v>40</v>
      </c>
      <c r="N176" s="51" t="s">
        <v>780</v>
      </c>
      <c r="O176" s="51" t="s">
        <v>777</v>
      </c>
      <c r="P176" s="51" t="s">
        <v>41</v>
      </c>
      <c r="Q176" s="51">
        <v>1</v>
      </c>
      <c r="R176" s="51"/>
      <c r="S176" s="51">
        <v>93</v>
      </c>
      <c r="T176" s="51">
        <v>461</v>
      </c>
      <c r="U176" s="51">
        <v>17</v>
      </c>
      <c r="V176" s="51">
        <v>93</v>
      </c>
      <c r="W176" s="51">
        <v>0</v>
      </c>
      <c r="X176" s="51">
        <v>0</v>
      </c>
      <c r="Y176" s="51" t="s">
        <v>58</v>
      </c>
      <c r="Z176" s="51" t="s">
        <v>59</v>
      </c>
      <c r="AA176" s="51" t="s">
        <v>60</v>
      </c>
      <c r="AB176" s="51" t="s">
        <v>59</v>
      </c>
      <c r="AC176" s="51" t="s">
        <v>60</v>
      </c>
      <c r="AD176" s="51" t="s">
        <v>60</v>
      </c>
      <c r="AE176" s="51" t="s">
        <v>60</v>
      </c>
      <c r="AF176" s="51" t="s">
        <v>60</v>
      </c>
      <c r="AG176" s="71"/>
      <c r="AH176" s="71"/>
      <c r="AI176" s="71"/>
      <c r="AJ176" s="71"/>
      <c r="AK176" s="71"/>
      <c r="AL176" s="71"/>
      <c r="AM176" s="51"/>
    </row>
    <row r="177" ht="261.95" hidden="1" customHeight="1" spans="1:39">
      <c r="A177" s="51">
        <v>12</v>
      </c>
      <c r="B177" s="51" t="s">
        <v>735</v>
      </c>
      <c r="C177" s="51" t="s">
        <v>577</v>
      </c>
      <c r="D177" s="51" t="s">
        <v>578</v>
      </c>
      <c r="E177" s="51" t="s">
        <v>736</v>
      </c>
      <c r="F177" s="51" t="s">
        <v>218</v>
      </c>
      <c r="G177" s="51" t="s">
        <v>676</v>
      </c>
      <c r="H177" s="51" t="s">
        <v>781</v>
      </c>
      <c r="I177" s="51" t="s">
        <v>54</v>
      </c>
      <c r="J177" s="51">
        <v>1</v>
      </c>
      <c r="K177" s="51">
        <v>1</v>
      </c>
      <c r="L177" s="51" t="s">
        <v>782</v>
      </c>
      <c r="M177" s="51">
        <v>100</v>
      </c>
      <c r="N177" s="51" t="s">
        <v>783</v>
      </c>
      <c r="O177" s="51" t="s">
        <v>777</v>
      </c>
      <c r="P177" s="51" t="s">
        <v>42</v>
      </c>
      <c r="Q177" s="51"/>
      <c r="R177" s="51">
        <v>1</v>
      </c>
      <c r="S177" s="51">
        <v>726</v>
      </c>
      <c r="T177" s="51">
        <v>3456</v>
      </c>
      <c r="U177" s="51">
        <v>34</v>
      </c>
      <c r="V177" s="51">
        <v>164</v>
      </c>
      <c r="W177" s="51">
        <v>3</v>
      </c>
      <c r="X177" s="51">
        <v>14</v>
      </c>
      <c r="Y177" s="65" t="s">
        <v>58</v>
      </c>
      <c r="Z177" s="51" t="s">
        <v>59</v>
      </c>
      <c r="AA177" s="51" t="s">
        <v>60</v>
      </c>
      <c r="AB177" s="51" t="s">
        <v>59</v>
      </c>
      <c r="AC177" s="51" t="s">
        <v>60</v>
      </c>
      <c r="AD177" s="51" t="s">
        <v>60</v>
      </c>
      <c r="AE177" s="51" t="s">
        <v>60</v>
      </c>
      <c r="AF177" s="51" t="s">
        <v>60</v>
      </c>
      <c r="AG177" s="71"/>
      <c r="AH177" s="71"/>
      <c r="AI177" s="71"/>
      <c r="AJ177" s="71"/>
      <c r="AK177" s="71"/>
      <c r="AL177" s="71"/>
      <c r="AM177" s="51"/>
    </row>
    <row r="178" ht="321.95" hidden="1" customHeight="1" spans="1:39">
      <c r="A178" s="51">
        <v>13</v>
      </c>
      <c r="B178" s="51" t="s">
        <v>735</v>
      </c>
      <c r="C178" s="51" t="s">
        <v>577</v>
      </c>
      <c r="D178" s="51" t="s">
        <v>578</v>
      </c>
      <c r="E178" s="51" t="s">
        <v>736</v>
      </c>
      <c r="F178" s="51" t="s">
        <v>218</v>
      </c>
      <c r="G178" s="51" t="s">
        <v>784</v>
      </c>
      <c r="H178" s="51" t="s">
        <v>785</v>
      </c>
      <c r="I178" s="51" t="s">
        <v>54</v>
      </c>
      <c r="J178" s="51">
        <v>1</v>
      </c>
      <c r="K178" s="51">
        <v>1</v>
      </c>
      <c r="L178" s="51" t="s">
        <v>786</v>
      </c>
      <c r="M178" s="51">
        <v>100</v>
      </c>
      <c r="N178" s="51" t="s">
        <v>787</v>
      </c>
      <c r="O178" s="51" t="s">
        <v>777</v>
      </c>
      <c r="P178" s="51" t="s">
        <v>42</v>
      </c>
      <c r="Q178" s="51">
        <v>1</v>
      </c>
      <c r="R178" s="51">
        <v>2</v>
      </c>
      <c r="S178" s="51">
        <v>2700</v>
      </c>
      <c r="T178" s="51">
        <v>13000</v>
      </c>
      <c r="U178" s="51">
        <v>195</v>
      </c>
      <c r="V178" s="51">
        <v>610</v>
      </c>
      <c r="W178" s="51">
        <v>5</v>
      </c>
      <c r="X178" s="51">
        <v>20</v>
      </c>
      <c r="Y178" s="65" t="s">
        <v>58</v>
      </c>
      <c r="Z178" s="51" t="s">
        <v>59</v>
      </c>
      <c r="AA178" s="51" t="s">
        <v>60</v>
      </c>
      <c r="AB178" s="51" t="s">
        <v>59</v>
      </c>
      <c r="AC178" s="51" t="s">
        <v>60</v>
      </c>
      <c r="AD178" s="51" t="s">
        <v>60</v>
      </c>
      <c r="AE178" s="51" t="s">
        <v>60</v>
      </c>
      <c r="AF178" s="51" t="s">
        <v>60</v>
      </c>
      <c r="AG178" s="71"/>
      <c r="AH178" s="71"/>
      <c r="AI178" s="71"/>
      <c r="AJ178" s="71"/>
      <c r="AK178" s="71"/>
      <c r="AL178" s="71"/>
      <c r="AM178" s="51"/>
    </row>
    <row r="179" ht="321.95" hidden="1" customHeight="1" spans="1:39">
      <c r="A179" s="51">
        <v>14</v>
      </c>
      <c r="B179" s="51" t="s">
        <v>735</v>
      </c>
      <c r="C179" s="51" t="s">
        <v>577</v>
      </c>
      <c r="D179" s="51" t="s">
        <v>578</v>
      </c>
      <c r="E179" s="51" t="s">
        <v>736</v>
      </c>
      <c r="F179" s="51" t="s">
        <v>254</v>
      </c>
      <c r="G179" s="51" t="s">
        <v>788</v>
      </c>
      <c r="H179" s="51" t="s">
        <v>789</v>
      </c>
      <c r="I179" s="51" t="s">
        <v>54</v>
      </c>
      <c r="J179" s="51">
        <v>1</v>
      </c>
      <c r="K179" s="51" t="s">
        <v>790</v>
      </c>
      <c r="L179" s="51" t="s">
        <v>791</v>
      </c>
      <c r="M179" s="51">
        <v>500</v>
      </c>
      <c r="N179" s="51" t="s">
        <v>792</v>
      </c>
      <c r="O179" s="51" t="s">
        <v>793</v>
      </c>
      <c r="P179" s="51" t="s">
        <v>42</v>
      </c>
      <c r="Q179" s="51"/>
      <c r="R179" s="51"/>
      <c r="S179" s="51">
        <v>3790</v>
      </c>
      <c r="T179" s="51">
        <v>18947</v>
      </c>
      <c r="U179" s="51">
        <v>152</v>
      </c>
      <c r="V179" s="51">
        <v>549</v>
      </c>
      <c r="W179" s="51"/>
      <c r="X179" s="51"/>
      <c r="Y179" s="51" t="s">
        <v>313</v>
      </c>
      <c r="Z179" s="51" t="s">
        <v>59</v>
      </c>
      <c r="AA179" s="51" t="s">
        <v>60</v>
      </c>
      <c r="AB179" s="51" t="s">
        <v>59</v>
      </c>
      <c r="AC179" s="51" t="s">
        <v>60</v>
      </c>
      <c r="AD179" s="51" t="s">
        <v>60</v>
      </c>
      <c r="AE179" s="51" t="s">
        <v>60</v>
      </c>
      <c r="AF179" s="51" t="s">
        <v>59</v>
      </c>
      <c r="AG179" s="71"/>
      <c r="AH179" s="71"/>
      <c r="AI179" s="71"/>
      <c r="AJ179" s="71"/>
      <c r="AK179" s="71"/>
      <c r="AL179" s="71"/>
      <c r="AM179" s="51" t="s">
        <v>794</v>
      </c>
    </row>
    <row r="180" ht="249.95" hidden="1" customHeight="1" spans="1:39">
      <c r="A180" s="51">
        <v>15</v>
      </c>
      <c r="B180" s="51" t="s">
        <v>735</v>
      </c>
      <c r="C180" s="51" t="s">
        <v>577</v>
      </c>
      <c r="D180" s="51" t="s">
        <v>578</v>
      </c>
      <c r="E180" s="51" t="s">
        <v>736</v>
      </c>
      <c r="F180" s="51" t="s">
        <v>260</v>
      </c>
      <c r="G180" s="51" t="s">
        <v>176</v>
      </c>
      <c r="H180" s="51" t="s">
        <v>795</v>
      </c>
      <c r="I180" s="51" t="s">
        <v>54</v>
      </c>
      <c r="J180" s="51">
        <v>4.5</v>
      </c>
      <c r="K180" s="51" t="s">
        <v>328</v>
      </c>
      <c r="L180" s="51" t="s">
        <v>796</v>
      </c>
      <c r="M180" s="51">
        <v>55</v>
      </c>
      <c r="N180" s="51" t="s">
        <v>797</v>
      </c>
      <c r="O180" s="51" t="s">
        <v>797</v>
      </c>
      <c r="P180" s="51" t="s">
        <v>42</v>
      </c>
      <c r="Q180" s="51">
        <v>0</v>
      </c>
      <c r="R180" s="51">
        <v>1</v>
      </c>
      <c r="S180" s="51">
        <v>184</v>
      </c>
      <c r="T180" s="51">
        <v>820</v>
      </c>
      <c r="U180" s="51">
        <v>15</v>
      </c>
      <c r="V180" s="51">
        <v>57</v>
      </c>
      <c r="W180" s="51">
        <v>6</v>
      </c>
      <c r="X180" s="51">
        <v>29</v>
      </c>
      <c r="Y180" s="51" t="s">
        <v>188</v>
      </c>
      <c r="Z180" s="51" t="s">
        <v>59</v>
      </c>
      <c r="AA180" s="51" t="s">
        <v>60</v>
      </c>
      <c r="AB180" s="51" t="s">
        <v>59</v>
      </c>
      <c r="AC180" s="51" t="s">
        <v>60</v>
      </c>
      <c r="AD180" s="51" t="s">
        <v>60</v>
      </c>
      <c r="AE180" s="51" t="s">
        <v>60</v>
      </c>
      <c r="AF180" s="51" t="s">
        <v>312</v>
      </c>
      <c r="AG180" s="71"/>
      <c r="AH180" s="71"/>
      <c r="AI180" s="71"/>
      <c r="AJ180" s="71"/>
      <c r="AK180" s="71"/>
      <c r="AL180" s="71"/>
      <c r="AM180" s="51"/>
    </row>
    <row r="181" ht="249.95" hidden="1" customHeight="1" spans="1:39">
      <c r="A181" s="51">
        <v>16</v>
      </c>
      <c r="B181" s="51" t="s">
        <v>735</v>
      </c>
      <c r="C181" s="51" t="s">
        <v>577</v>
      </c>
      <c r="D181" s="51" t="s">
        <v>578</v>
      </c>
      <c r="E181" s="51" t="s">
        <v>736</v>
      </c>
      <c r="F181" s="51" t="s">
        <v>260</v>
      </c>
      <c r="G181" s="51" t="s">
        <v>798</v>
      </c>
      <c r="H181" s="51" t="s">
        <v>799</v>
      </c>
      <c r="I181" s="51" t="s">
        <v>54</v>
      </c>
      <c r="J181" s="51">
        <v>1.2</v>
      </c>
      <c r="K181" s="51" t="s">
        <v>328</v>
      </c>
      <c r="L181" s="51" t="s">
        <v>800</v>
      </c>
      <c r="M181" s="51">
        <v>25</v>
      </c>
      <c r="N181" s="51" t="s">
        <v>801</v>
      </c>
      <c r="O181" s="51" t="s">
        <v>801</v>
      </c>
      <c r="P181" s="51" t="s">
        <v>42</v>
      </c>
      <c r="Q181" s="51">
        <v>0</v>
      </c>
      <c r="R181" s="51">
        <v>1</v>
      </c>
      <c r="S181" s="51">
        <v>39</v>
      </c>
      <c r="T181" s="51">
        <v>214</v>
      </c>
      <c r="U181" s="51">
        <v>1</v>
      </c>
      <c r="V181" s="51">
        <v>5</v>
      </c>
      <c r="W181" s="51">
        <v>0</v>
      </c>
      <c r="X181" s="51">
        <v>0</v>
      </c>
      <c r="Y181" s="51" t="s">
        <v>188</v>
      </c>
      <c r="Z181" s="51" t="s">
        <v>59</v>
      </c>
      <c r="AA181" s="51" t="s">
        <v>60</v>
      </c>
      <c r="AB181" s="51" t="s">
        <v>59</v>
      </c>
      <c r="AC181" s="51" t="s">
        <v>60</v>
      </c>
      <c r="AD181" s="51" t="s">
        <v>60</v>
      </c>
      <c r="AE181" s="51" t="s">
        <v>60</v>
      </c>
      <c r="AF181" s="51" t="s">
        <v>312</v>
      </c>
      <c r="AG181" s="71"/>
      <c r="AH181" s="71"/>
      <c r="AI181" s="71"/>
      <c r="AJ181" s="71"/>
      <c r="AK181" s="71"/>
      <c r="AL181" s="71"/>
      <c r="AM181" s="51"/>
    </row>
    <row r="182" ht="249.95" hidden="1" customHeight="1" spans="1:39">
      <c r="A182" s="51">
        <v>17</v>
      </c>
      <c r="B182" s="51" t="s">
        <v>735</v>
      </c>
      <c r="C182" s="51" t="s">
        <v>577</v>
      </c>
      <c r="D182" s="51" t="s">
        <v>578</v>
      </c>
      <c r="E182" s="51" t="s">
        <v>736</v>
      </c>
      <c r="F182" s="51" t="s">
        <v>260</v>
      </c>
      <c r="G182" s="51" t="s">
        <v>802</v>
      </c>
      <c r="H182" s="51" t="s">
        <v>803</v>
      </c>
      <c r="I182" s="51" t="s">
        <v>54</v>
      </c>
      <c r="J182" s="51">
        <v>1.5</v>
      </c>
      <c r="K182" s="51" t="s">
        <v>328</v>
      </c>
      <c r="L182" s="51" t="s">
        <v>804</v>
      </c>
      <c r="M182" s="51">
        <v>10</v>
      </c>
      <c r="N182" s="51" t="s">
        <v>805</v>
      </c>
      <c r="O182" s="51" t="s">
        <v>806</v>
      </c>
      <c r="P182" s="51" t="s">
        <v>41</v>
      </c>
      <c r="Q182" s="51">
        <v>1</v>
      </c>
      <c r="R182" s="51">
        <v>0</v>
      </c>
      <c r="S182" s="51">
        <v>88</v>
      </c>
      <c r="T182" s="51">
        <v>362</v>
      </c>
      <c r="U182" s="51">
        <v>5</v>
      </c>
      <c r="V182" s="51">
        <v>25</v>
      </c>
      <c r="W182" s="51">
        <v>2</v>
      </c>
      <c r="X182" s="51">
        <v>11</v>
      </c>
      <c r="Y182" s="51" t="s">
        <v>188</v>
      </c>
      <c r="Z182" s="51" t="s">
        <v>59</v>
      </c>
      <c r="AA182" s="51" t="s">
        <v>60</v>
      </c>
      <c r="AB182" s="51" t="s">
        <v>59</v>
      </c>
      <c r="AC182" s="51" t="s">
        <v>60</v>
      </c>
      <c r="AD182" s="51" t="s">
        <v>60</v>
      </c>
      <c r="AE182" s="51" t="s">
        <v>60</v>
      </c>
      <c r="AF182" s="51" t="s">
        <v>312</v>
      </c>
      <c r="AG182" s="71"/>
      <c r="AH182" s="71"/>
      <c r="AI182" s="71"/>
      <c r="AJ182" s="71"/>
      <c r="AK182" s="71"/>
      <c r="AL182" s="71"/>
      <c r="AM182" s="51"/>
    </row>
    <row r="183" ht="249.95" hidden="1" customHeight="1" spans="1:39">
      <c r="A183" s="51">
        <v>18</v>
      </c>
      <c r="B183" s="51" t="s">
        <v>735</v>
      </c>
      <c r="C183" s="51" t="s">
        <v>577</v>
      </c>
      <c r="D183" s="51" t="s">
        <v>578</v>
      </c>
      <c r="E183" s="51" t="s">
        <v>736</v>
      </c>
      <c r="F183" s="51" t="s">
        <v>260</v>
      </c>
      <c r="G183" s="51" t="s">
        <v>176</v>
      </c>
      <c r="H183" s="51" t="s">
        <v>807</v>
      </c>
      <c r="I183" s="51" t="s">
        <v>54</v>
      </c>
      <c r="J183" s="51">
        <v>2</v>
      </c>
      <c r="K183" s="51" t="s">
        <v>328</v>
      </c>
      <c r="L183" s="51" t="s">
        <v>808</v>
      </c>
      <c r="M183" s="51">
        <v>30</v>
      </c>
      <c r="N183" s="51" t="s">
        <v>809</v>
      </c>
      <c r="O183" s="51" t="s">
        <v>809</v>
      </c>
      <c r="P183" s="51" t="s">
        <v>42</v>
      </c>
      <c r="Q183" s="51">
        <v>0</v>
      </c>
      <c r="R183" s="51">
        <v>1</v>
      </c>
      <c r="S183" s="51">
        <v>72</v>
      </c>
      <c r="T183" s="51">
        <v>369</v>
      </c>
      <c r="U183" s="51">
        <v>6</v>
      </c>
      <c r="V183" s="51">
        <v>30</v>
      </c>
      <c r="W183" s="51">
        <v>1</v>
      </c>
      <c r="X183" s="51">
        <v>1</v>
      </c>
      <c r="Y183" s="51" t="s">
        <v>188</v>
      </c>
      <c r="Z183" s="51" t="s">
        <v>59</v>
      </c>
      <c r="AA183" s="51" t="s">
        <v>60</v>
      </c>
      <c r="AB183" s="51" t="s">
        <v>59</v>
      </c>
      <c r="AC183" s="51" t="s">
        <v>60</v>
      </c>
      <c r="AD183" s="51" t="s">
        <v>60</v>
      </c>
      <c r="AE183" s="51" t="s">
        <v>60</v>
      </c>
      <c r="AF183" s="51" t="s">
        <v>312</v>
      </c>
      <c r="AG183" s="71"/>
      <c r="AH183" s="71"/>
      <c r="AI183" s="71"/>
      <c r="AJ183" s="71"/>
      <c r="AK183" s="71"/>
      <c r="AL183" s="71"/>
      <c r="AM183" s="51"/>
    </row>
    <row r="184" ht="260.1" hidden="1" customHeight="1" spans="1:39">
      <c r="A184" s="51">
        <v>19</v>
      </c>
      <c r="B184" s="51" t="s">
        <v>735</v>
      </c>
      <c r="C184" s="51" t="s">
        <v>577</v>
      </c>
      <c r="D184" s="51" t="s">
        <v>578</v>
      </c>
      <c r="E184" s="51" t="s">
        <v>736</v>
      </c>
      <c r="F184" s="51" t="s">
        <v>260</v>
      </c>
      <c r="G184" s="51" t="s">
        <v>810</v>
      </c>
      <c r="H184" s="51" t="s">
        <v>811</v>
      </c>
      <c r="I184" s="51" t="s">
        <v>54</v>
      </c>
      <c r="J184" s="51">
        <v>4.5</v>
      </c>
      <c r="K184" s="51" t="s">
        <v>328</v>
      </c>
      <c r="L184" s="51" t="s">
        <v>812</v>
      </c>
      <c r="M184" s="51">
        <v>30</v>
      </c>
      <c r="N184" s="51" t="s">
        <v>813</v>
      </c>
      <c r="O184" s="51" t="s">
        <v>814</v>
      </c>
      <c r="P184" s="51" t="s">
        <v>42</v>
      </c>
      <c r="Q184" s="51">
        <v>0</v>
      </c>
      <c r="R184" s="51">
        <v>1</v>
      </c>
      <c r="S184" s="51">
        <v>35</v>
      </c>
      <c r="T184" s="51">
        <v>192</v>
      </c>
      <c r="U184" s="51">
        <v>2</v>
      </c>
      <c r="V184" s="51">
        <v>11</v>
      </c>
      <c r="W184" s="51">
        <v>0</v>
      </c>
      <c r="X184" s="51">
        <v>0</v>
      </c>
      <c r="Y184" s="51" t="s">
        <v>188</v>
      </c>
      <c r="Z184" s="51" t="s">
        <v>59</v>
      </c>
      <c r="AA184" s="51" t="s">
        <v>60</v>
      </c>
      <c r="AB184" s="51" t="s">
        <v>59</v>
      </c>
      <c r="AC184" s="51" t="s">
        <v>60</v>
      </c>
      <c r="AD184" s="51" t="s">
        <v>60</v>
      </c>
      <c r="AE184" s="51" t="s">
        <v>60</v>
      </c>
      <c r="AF184" s="51" t="s">
        <v>312</v>
      </c>
      <c r="AG184" s="71"/>
      <c r="AH184" s="71"/>
      <c r="AI184" s="71"/>
      <c r="AJ184" s="71"/>
      <c r="AK184" s="71"/>
      <c r="AL184" s="71"/>
      <c r="AM184" s="51"/>
    </row>
    <row r="185" s="32" customFormat="1" ht="105.95" hidden="1" customHeight="1" spans="1:39">
      <c r="A185" s="51" t="s">
        <v>815</v>
      </c>
      <c r="B185" s="51"/>
      <c r="C185" s="51"/>
      <c r="D185" s="51"/>
      <c r="E185" s="51"/>
      <c r="F185" s="51"/>
      <c r="G185" s="51"/>
      <c r="H185" s="51"/>
      <c r="I185" s="51"/>
      <c r="J185" s="51"/>
      <c r="K185" s="51"/>
      <c r="L185" s="51"/>
      <c r="M185" s="51">
        <f>SUM(M186:M210)</f>
        <v>1159.4</v>
      </c>
      <c r="N185" s="59"/>
      <c r="O185" s="51"/>
      <c r="P185" s="51"/>
      <c r="Q185" s="51"/>
      <c r="R185" s="51"/>
      <c r="S185" s="51"/>
      <c r="T185" s="51"/>
      <c r="U185" s="51"/>
      <c r="V185" s="51"/>
      <c r="W185" s="51"/>
      <c r="X185" s="51"/>
      <c r="Y185" s="51"/>
      <c r="Z185" s="51"/>
      <c r="AA185" s="51"/>
      <c r="AB185" s="51"/>
      <c r="AC185" s="51"/>
      <c r="AD185" s="51"/>
      <c r="AE185" s="51"/>
      <c r="AF185" s="51"/>
      <c r="AG185" s="71"/>
      <c r="AH185" s="71"/>
      <c r="AI185" s="71"/>
      <c r="AJ185" s="71"/>
      <c r="AK185" s="71"/>
      <c r="AL185" s="71"/>
      <c r="AM185" s="51"/>
    </row>
    <row r="186" ht="272.1" hidden="1" customHeight="1" spans="1:39">
      <c r="A186" s="51">
        <v>1</v>
      </c>
      <c r="B186" s="51" t="s">
        <v>47</v>
      </c>
      <c r="C186" s="51" t="s">
        <v>577</v>
      </c>
      <c r="D186" s="51" t="s">
        <v>816</v>
      </c>
      <c r="E186" s="51" t="s">
        <v>817</v>
      </c>
      <c r="F186" s="51" t="s">
        <v>51</v>
      </c>
      <c r="G186" s="51" t="s">
        <v>75</v>
      </c>
      <c r="H186" s="51" t="s">
        <v>818</v>
      </c>
      <c r="I186" s="51" t="s">
        <v>54</v>
      </c>
      <c r="J186" s="51">
        <v>0.5</v>
      </c>
      <c r="K186" s="51" t="s">
        <v>328</v>
      </c>
      <c r="L186" s="51" t="s">
        <v>819</v>
      </c>
      <c r="M186" s="51">
        <v>20</v>
      </c>
      <c r="N186" s="51" t="s">
        <v>820</v>
      </c>
      <c r="O186" s="51" t="s">
        <v>821</v>
      </c>
      <c r="P186" s="51" t="s">
        <v>41</v>
      </c>
      <c r="Q186" s="51">
        <v>1</v>
      </c>
      <c r="R186" s="51"/>
      <c r="S186" s="51">
        <v>73</v>
      </c>
      <c r="T186" s="51">
        <v>438</v>
      </c>
      <c r="U186" s="51">
        <v>2</v>
      </c>
      <c r="V186" s="51">
        <v>12</v>
      </c>
      <c r="W186" s="51">
        <v>1</v>
      </c>
      <c r="X186" s="51">
        <v>4</v>
      </c>
      <c r="Y186" s="65" t="s">
        <v>58</v>
      </c>
      <c r="Z186" s="51" t="s">
        <v>332</v>
      </c>
      <c r="AA186" s="51" t="s">
        <v>60</v>
      </c>
      <c r="AB186" s="51" t="s">
        <v>60</v>
      </c>
      <c r="AC186" s="51" t="s">
        <v>60</v>
      </c>
      <c r="AD186" s="51" t="s">
        <v>60</v>
      </c>
      <c r="AE186" s="51" t="s">
        <v>60</v>
      </c>
      <c r="AF186" s="51" t="s">
        <v>60</v>
      </c>
      <c r="AG186" s="71"/>
      <c r="AH186" s="71"/>
      <c r="AI186" s="71"/>
      <c r="AJ186" s="71"/>
      <c r="AK186" s="71"/>
      <c r="AL186" s="71"/>
      <c r="AM186" s="51"/>
    </row>
    <row r="187" ht="272.1" hidden="1" customHeight="1" spans="1:39">
      <c r="A187" s="51">
        <v>2</v>
      </c>
      <c r="B187" s="53" t="s">
        <v>47</v>
      </c>
      <c r="C187" s="53" t="s">
        <v>577</v>
      </c>
      <c r="D187" s="53" t="s">
        <v>816</v>
      </c>
      <c r="E187" s="53" t="s">
        <v>817</v>
      </c>
      <c r="F187" s="53" t="s">
        <v>51</v>
      </c>
      <c r="G187" s="53" t="s">
        <v>85</v>
      </c>
      <c r="H187" s="53" t="s">
        <v>822</v>
      </c>
      <c r="I187" s="53" t="s">
        <v>54</v>
      </c>
      <c r="J187" s="53">
        <v>50</v>
      </c>
      <c r="K187" s="53" t="s">
        <v>55</v>
      </c>
      <c r="L187" s="53" t="s">
        <v>823</v>
      </c>
      <c r="M187" s="53">
        <v>50</v>
      </c>
      <c r="N187" s="53" t="s">
        <v>824</v>
      </c>
      <c r="O187" s="53" t="s">
        <v>825</v>
      </c>
      <c r="P187" s="53" t="s">
        <v>42</v>
      </c>
      <c r="Q187" s="53"/>
      <c r="R187" s="53">
        <v>1</v>
      </c>
      <c r="S187" s="53">
        <v>40</v>
      </c>
      <c r="T187" s="53">
        <v>300</v>
      </c>
      <c r="U187" s="53">
        <v>0</v>
      </c>
      <c r="V187" s="53">
        <v>0</v>
      </c>
      <c r="W187" s="53">
        <v>0</v>
      </c>
      <c r="X187" s="53">
        <v>0</v>
      </c>
      <c r="Y187" s="87" t="s">
        <v>58</v>
      </c>
      <c r="Z187" s="53" t="s">
        <v>332</v>
      </c>
      <c r="AA187" s="53" t="s">
        <v>60</v>
      </c>
      <c r="AB187" s="53" t="s">
        <v>60</v>
      </c>
      <c r="AC187" s="53" t="s">
        <v>60</v>
      </c>
      <c r="AD187" s="53" t="s">
        <v>60</v>
      </c>
      <c r="AE187" s="53" t="s">
        <v>60</v>
      </c>
      <c r="AF187" s="53" t="s">
        <v>60</v>
      </c>
      <c r="AG187" s="74"/>
      <c r="AH187" s="74"/>
      <c r="AI187" s="74"/>
      <c r="AJ187" s="74"/>
      <c r="AK187" s="74"/>
      <c r="AL187" s="74"/>
      <c r="AM187" s="53"/>
    </row>
    <row r="188" s="36" customFormat="1" ht="186" hidden="1" spans="1:39">
      <c r="A188" s="51">
        <v>3</v>
      </c>
      <c r="B188" s="53" t="s">
        <v>47</v>
      </c>
      <c r="C188" s="53" t="s">
        <v>577</v>
      </c>
      <c r="D188" s="53" t="s">
        <v>816</v>
      </c>
      <c r="E188" s="53" t="s">
        <v>817</v>
      </c>
      <c r="F188" s="53" t="s">
        <v>51</v>
      </c>
      <c r="G188" s="53" t="s">
        <v>85</v>
      </c>
      <c r="H188" s="53" t="s">
        <v>826</v>
      </c>
      <c r="I188" s="53" t="s">
        <v>54</v>
      </c>
      <c r="J188" s="53">
        <v>30</v>
      </c>
      <c r="K188" s="53" t="s">
        <v>55</v>
      </c>
      <c r="L188" s="53" t="s">
        <v>827</v>
      </c>
      <c r="M188" s="53">
        <v>50</v>
      </c>
      <c r="N188" s="53" t="s">
        <v>828</v>
      </c>
      <c r="O188" s="53" t="s">
        <v>828</v>
      </c>
      <c r="P188" s="53" t="s">
        <v>42</v>
      </c>
      <c r="Q188" s="53"/>
      <c r="R188" s="53"/>
      <c r="S188" s="53">
        <v>20</v>
      </c>
      <c r="T188" s="53">
        <v>760</v>
      </c>
      <c r="U188" s="53">
        <v>0</v>
      </c>
      <c r="V188" s="53">
        <v>0</v>
      </c>
      <c r="W188" s="53">
        <v>0</v>
      </c>
      <c r="X188" s="53">
        <v>0</v>
      </c>
      <c r="Y188" s="87">
        <v>1.95</v>
      </c>
      <c r="Z188" s="53" t="s">
        <v>332</v>
      </c>
      <c r="AA188" s="53" t="s">
        <v>60</v>
      </c>
      <c r="AB188" s="53" t="s">
        <v>60</v>
      </c>
      <c r="AC188" s="53" t="s">
        <v>60</v>
      </c>
      <c r="AD188" s="53" t="s">
        <v>60</v>
      </c>
      <c r="AE188" s="53" t="s">
        <v>60</v>
      </c>
      <c r="AF188" s="53" t="s">
        <v>60</v>
      </c>
      <c r="AG188" s="74"/>
      <c r="AH188" s="74"/>
      <c r="AI188" s="74"/>
      <c r="AJ188" s="74"/>
      <c r="AK188" s="88"/>
      <c r="AL188" s="88"/>
      <c r="AM188" s="53"/>
    </row>
    <row r="189" ht="272.1" hidden="1" customHeight="1" spans="1:39">
      <c r="A189" s="51">
        <v>4</v>
      </c>
      <c r="B189" s="51" t="s">
        <v>47</v>
      </c>
      <c r="C189" s="51" t="s">
        <v>577</v>
      </c>
      <c r="D189" s="51" t="s">
        <v>816</v>
      </c>
      <c r="E189" s="51" t="s">
        <v>817</v>
      </c>
      <c r="F189" s="51" t="s">
        <v>108</v>
      </c>
      <c r="G189" s="51" t="s">
        <v>128</v>
      </c>
      <c r="H189" s="51" t="s">
        <v>829</v>
      </c>
      <c r="I189" s="51" t="s">
        <v>54</v>
      </c>
      <c r="J189" s="51">
        <v>1000</v>
      </c>
      <c r="K189" s="51" t="s">
        <v>343</v>
      </c>
      <c r="L189" s="51" t="s">
        <v>830</v>
      </c>
      <c r="M189" s="51">
        <v>20</v>
      </c>
      <c r="N189" s="51" t="s">
        <v>831</v>
      </c>
      <c r="O189" s="51" t="s">
        <v>832</v>
      </c>
      <c r="P189" s="51" t="s">
        <v>41</v>
      </c>
      <c r="Q189" s="51">
        <v>1</v>
      </c>
      <c r="R189" s="51"/>
      <c r="S189" s="51">
        <v>60</v>
      </c>
      <c r="T189" s="51">
        <v>240</v>
      </c>
      <c r="U189" s="51">
        <v>15</v>
      </c>
      <c r="V189" s="51">
        <v>35</v>
      </c>
      <c r="W189" s="51">
        <v>0</v>
      </c>
      <c r="X189" s="51">
        <v>0</v>
      </c>
      <c r="Y189" s="65" t="s">
        <v>116</v>
      </c>
      <c r="Z189" s="51" t="s">
        <v>59</v>
      </c>
      <c r="AA189" s="51" t="s">
        <v>59</v>
      </c>
      <c r="AB189" s="51" t="s">
        <v>60</v>
      </c>
      <c r="AC189" s="51" t="s">
        <v>60</v>
      </c>
      <c r="AD189" s="51"/>
      <c r="AE189" s="51"/>
      <c r="AF189" s="51" t="s">
        <v>59</v>
      </c>
      <c r="AG189" s="71"/>
      <c r="AH189" s="71"/>
      <c r="AI189" s="71"/>
      <c r="AJ189" s="71"/>
      <c r="AK189" s="71"/>
      <c r="AL189" s="71"/>
      <c r="AM189" s="51" t="s">
        <v>117</v>
      </c>
    </row>
    <row r="190" s="33" customFormat="1" ht="251.25" hidden="1" spans="1:39">
      <c r="A190" s="51">
        <v>5</v>
      </c>
      <c r="B190" s="51" t="s">
        <v>47</v>
      </c>
      <c r="C190" s="51" t="s">
        <v>577</v>
      </c>
      <c r="D190" s="51" t="s">
        <v>816</v>
      </c>
      <c r="E190" s="51" t="s">
        <v>817</v>
      </c>
      <c r="F190" s="51" t="s">
        <v>108</v>
      </c>
      <c r="G190" s="51" t="s">
        <v>123</v>
      </c>
      <c r="H190" s="51" t="s">
        <v>833</v>
      </c>
      <c r="I190" s="51" t="s">
        <v>54</v>
      </c>
      <c r="J190" s="51">
        <v>2500</v>
      </c>
      <c r="K190" s="51" t="s">
        <v>343</v>
      </c>
      <c r="L190" s="51" t="s">
        <v>834</v>
      </c>
      <c r="M190" s="51">
        <v>100</v>
      </c>
      <c r="N190" s="51" t="s">
        <v>835</v>
      </c>
      <c r="O190" s="51" t="s">
        <v>836</v>
      </c>
      <c r="P190" s="51" t="s">
        <v>42</v>
      </c>
      <c r="Q190" s="51"/>
      <c r="R190" s="51">
        <v>1</v>
      </c>
      <c r="S190" s="51">
        <v>70</v>
      </c>
      <c r="T190" s="51">
        <v>300</v>
      </c>
      <c r="U190" s="51">
        <v>2</v>
      </c>
      <c r="V190" s="51">
        <v>8</v>
      </c>
      <c r="W190" s="51">
        <v>0</v>
      </c>
      <c r="X190" s="51">
        <v>0</v>
      </c>
      <c r="Y190" s="51" t="s">
        <v>116</v>
      </c>
      <c r="Z190" s="51" t="s">
        <v>59</v>
      </c>
      <c r="AA190" s="51" t="s">
        <v>59</v>
      </c>
      <c r="AB190" s="51" t="s">
        <v>60</v>
      </c>
      <c r="AC190" s="51" t="s">
        <v>60</v>
      </c>
      <c r="AD190" s="51"/>
      <c r="AE190" s="51"/>
      <c r="AF190" s="51" t="s">
        <v>59</v>
      </c>
      <c r="AG190" s="71"/>
      <c r="AH190" s="71"/>
      <c r="AI190" s="71"/>
      <c r="AJ190" s="71"/>
      <c r="AK190" s="71"/>
      <c r="AL190" s="71"/>
      <c r="AM190" s="51"/>
    </row>
    <row r="191" s="38" customFormat="1" ht="251.25" hidden="1" spans="1:41">
      <c r="A191" s="51">
        <v>6</v>
      </c>
      <c r="B191" s="51" t="s">
        <v>47</v>
      </c>
      <c r="C191" s="51" t="s">
        <v>577</v>
      </c>
      <c r="D191" s="51" t="s">
        <v>816</v>
      </c>
      <c r="E191" s="51" t="s">
        <v>817</v>
      </c>
      <c r="F191" s="51" t="s">
        <v>108</v>
      </c>
      <c r="G191" s="51" t="s">
        <v>404</v>
      </c>
      <c r="H191" s="51" t="s">
        <v>837</v>
      </c>
      <c r="I191" s="51" t="s">
        <v>54</v>
      </c>
      <c r="J191" s="51">
        <v>260</v>
      </c>
      <c r="K191" s="51" t="s">
        <v>343</v>
      </c>
      <c r="L191" s="51" t="s">
        <v>838</v>
      </c>
      <c r="M191" s="51">
        <v>15</v>
      </c>
      <c r="N191" s="60" t="s">
        <v>839</v>
      </c>
      <c r="O191" s="60" t="s">
        <v>840</v>
      </c>
      <c r="P191" s="51" t="s">
        <v>42</v>
      </c>
      <c r="Q191" s="51"/>
      <c r="R191" s="51">
        <v>1</v>
      </c>
      <c r="S191" s="93">
        <v>70</v>
      </c>
      <c r="T191" s="93">
        <v>200</v>
      </c>
      <c r="U191" s="93">
        <v>2</v>
      </c>
      <c r="V191" s="93">
        <v>3</v>
      </c>
      <c r="W191" s="93">
        <v>0</v>
      </c>
      <c r="X191" s="93">
        <v>0</v>
      </c>
      <c r="Y191" s="51" t="s">
        <v>134</v>
      </c>
      <c r="Z191" s="51" t="s">
        <v>59</v>
      </c>
      <c r="AA191" s="51" t="s">
        <v>59</v>
      </c>
      <c r="AB191" s="51" t="s">
        <v>60</v>
      </c>
      <c r="AC191" s="51" t="s">
        <v>60</v>
      </c>
      <c r="AD191" s="51"/>
      <c r="AE191" s="51"/>
      <c r="AF191" s="51" t="s">
        <v>59</v>
      </c>
      <c r="AG191" s="71"/>
      <c r="AH191" s="71"/>
      <c r="AI191" s="71"/>
      <c r="AJ191" s="71"/>
      <c r="AK191" s="71"/>
      <c r="AL191" s="71"/>
      <c r="AM191" s="51"/>
      <c r="AN191" s="33"/>
      <c r="AO191" s="33"/>
    </row>
    <row r="192" s="33" customFormat="1" ht="251.25" hidden="1" spans="1:39">
      <c r="A192" s="51">
        <v>7</v>
      </c>
      <c r="B192" s="51" t="s">
        <v>47</v>
      </c>
      <c r="C192" s="51" t="s">
        <v>577</v>
      </c>
      <c r="D192" s="51" t="s">
        <v>816</v>
      </c>
      <c r="E192" s="51" t="s">
        <v>817</v>
      </c>
      <c r="F192" s="51" t="s">
        <v>108</v>
      </c>
      <c r="G192" s="51" t="s">
        <v>404</v>
      </c>
      <c r="H192" s="51" t="s">
        <v>841</v>
      </c>
      <c r="I192" s="51" t="s">
        <v>54</v>
      </c>
      <c r="J192" s="51">
        <v>220</v>
      </c>
      <c r="K192" s="51" t="s">
        <v>343</v>
      </c>
      <c r="L192" s="51" t="s">
        <v>842</v>
      </c>
      <c r="M192" s="51">
        <v>13</v>
      </c>
      <c r="N192" s="60" t="s">
        <v>843</v>
      </c>
      <c r="O192" s="60" t="s">
        <v>840</v>
      </c>
      <c r="P192" s="51" t="s">
        <v>42</v>
      </c>
      <c r="Q192" s="51"/>
      <c r="R192" s="93">
        <v>1</v>
      </c>
      <c r="S192" s="93">
        <v>70</v>
      </c>
      <c r="T192" s="93">
        <v>200</v>
      </c>
      <c r="U192" s="93">
        <v>2</v>
      </c>
      <c r="V192" s="93">
        <v>3</v>
      </c>
      <c r="W192" s="93">
        <v>0</v>
      </c>
      <c r="X192" s="93">
        <v>0</v>
      </c>
      <c r="Y192" s="51" t="s">
        <v>134</v>
      </c>
      <c r="Z192" s="51" t="s">
        <v>59</v>
      </c>
      <c r="AA192" s="51" t="s">
        <v>59</v>
      </c>
      <c r="AB192" s="51" t="s">
        <v>60</v>
      </c>
      <c r="AC192" s="51" t="s">
        <v>60</v>
      </c>
      <c r="AD192" s="51"/>
      <c r="AE192" s="51"/>
      <c r="AF192" s="51" t="s">
        <v>59</v>
      </c>
      <c r="AG192" s="71"/>
      <c r="AH192" s="71"/>
      <c r="AI192" s="71"/>
      <c r="AJ192" s="71"/>
      <c r="AK192" s="71"/>
      <c r="AL192" s="71"/>
      <c r="AM192" s="51"/>
    </row>
    <row r="193" s="33" customFormat="1" ht="251.25" hidden="1" spans="1:39">
      <c r="A193" s="51">
        <v>8</v>
      </c>
      <c r="B193" s="51" t="s">
        <v>47</v>
      </c>
      <c r="C193" s="51" t="s">
        <v>577</v>
      </c>
      <c r="D193" s="51" t="s">
        <v>816</v>
      </c>
      <c r="E193" s="51" t="s">
        <v>817</v>
      </c>
      <c r="F193" s="51" t="s">
        <v>108</v>
      </c>
      <c r="G193" s="51" t="s">
        <v>427</v>
      </c>
      <c r="H193" s="51" t="s">
        <v>844</v>
      </c>
      <c r="I193" s="51" t="s">
        <v>54</v>
      </c>
      <c r="J193" s="51">
        <v>500</v>
      </c>
      <c r="K193" s="51" t="s">
        <v>343</v>
      </c>
      <c r="L193" s="51" t="s">
        <v>845</v>
      </c>
      <c r="M193" s="51">
        <v>50</v>
      </c>
      <c r="N193" s="60" t="s">
        <v>846</v>
      </c>
      <c r="O193" s="60" t="s">
        <v>847</v>
      </c>
      <c r="P193" s="51" t="s">
        <v>42</v>
      </c>
      <c r="Q193" s="51"/>
      <c r="R193" s="51">
        <v>1</v>
      </c>
      <c r="S193" s="51">
        <v>100</v>
      </c>
      <c r="T193" s="51">
        <v>600</v>
      </c>
      <c r="U193" s="51">
        <v>2</v>
      </c>
      <c r="V193" s="51">
        <v>5</v>
      </c>
      <c r="W193" s="51">
        <v>0</v>
      </c>
      <c r="X193" s="51">
        <v>0</v>
      </c>
      <c r="Y193" s="51" t="s">
        <v>134</v>
      </c>
      <c r="Z193" s="51" t="s">
        <v>59</v>
      </c>
      <c r="AA193" s="51" t="s">
        <v>59</v>
      </c>
      <c r="AB193" s="51" t="s">
        <v>60</v>
      </c>
      <c r="AC193" s="51" t="s">
        <v>60</v>
      </c>
      <c r="AD193" s="51"/>
      <c r="AE193" s="51"/>
      <c r="AF193" s="51" t="s">
        <v>59</v>
      </c>
      <c r="AG193" s="71"/>
      <c r="AH193" s="71"/>
      <c r="AI193" s="71"/>
      <c r="AJ193" s="71"/>
      <c r="AK193" s="71"/>
      <c r="AL193" s="71"/>
      <c r="AM193" s="51"/>
    </row>
    <row r="194" ht="345" hidden="1" customHeight="1" spans="1:39">
      <c r="A194" s="51">
        <v>9</v>
      </c>
      <c r="B194" s="51" t="s">
        <v>47</v>
      </c>
      <c r="C194" s="51" t="s">
        <v>577</v>
      </c>
      <c r="D194" s="51" t="s">
        <v>816</v>
      </c>
      <c r="E194" s="51" t="s">
        <v>817</v>
      </c>
      <c r="F194" s="51" t="s">
        <v>151</v>
      </c>
      <c r="G194" s="51" t="s">
        <v>431</v>
      </c>
      <c r="H194" s="51" t="s">
        <v>848</v>
      </c>
      <c r="I194" s="51" t="s">
        <v>54</v>
      </c>
      <c r="J194" s="51">
        <v>1</v>
      </c>
      <c r="K194" s="51" t="s">
        <v>328</v>
      </c>
      <c r="L194" s="51" t="s">
        <v>849</v>
      </c>
      <c r="M194" s="51">
        <v>70</v>
      </c>
      <c r="N194" s="51" t="s">
        <v>850</v>
      </c>
      <c r="O194" s="51" t="s">
        <v>850</v>
      </c>
      <c r="P194" s="51" t="s">
        <v>41</v>
      </c>
      <c r="Q194" s="51">
        <v>1</v>
      </c>
      <c r="R194" s="51">
        <v>0</v>
      </c>
      <c r="S194" s="51">
        <v>181</v>
      </c>
      <c r="T194" s="51">
        <v>875</v>
      </c>
      <c r="U194" s="51">
        <v>18</v>
      </c>
      <c r="V194" s="51">
        <v>73</v>
      </c>
      <c r="W194" s="51">
        <v>3</v>
      </c>
      <c r="X194" s="51">
        <v>12</v>
      </c>
      <c r="Y194" s="65" t="s">
        <v>174</v>
      </c>
      <c r="Z194" s="51" t="s">
        <v>59</v>
      </c>
      <c r="AA194" s="51" t="s">
        <v>59</v>
      </c>
      <c r="AB194" s="51" t="s">
        <v>59</v>
      </c>
      <c r="AC194" s="51" t="s">
        <v>59</v>
      </c>
      <c r="AD194" s="51"/>
      <c r="AE194" s="51"/>
      <c r="AF194" s="51" t="s">
        <v>59</v>
      </c>
      <c r="AG194" s="71"/>
      <c r="AH194" s="71"/>
      <c r="AI194" s="71"/>
      <c r="AJ194" s="71"/>
      <c r="AK194" s="71"/>
      <c r="AL194" s="71"/>
      <c r="AM194" s="51"/>
    </row>
    <row r="195" ht="216.95" hidden="1" customHeight="1" spans="1:39">
      <c r="A195" s="51">
        <v>10</v>
      </c>
      <c r="B195" s="51" t="s">
        <v>47</v>
      </c>
      <c r="C195" s="51" t="s">
        <v>577</v>
      </c>
      <c r="D195" s="51" t="s">
        <v>816</v>
      </c>
      <c r="E195" s="51" t="s">
        <v>817</v>
      </c>
      <c r="F195" s="51" t="s">
        <v>151</v>
      </c>
      <c r="G195" s="51" t="s">
        <v>851</v>
      </c>
      <c r="H195" s="51" t="s">
        <v>852</v>
      </c>
      <c r="I195" s="51" t="s">
        <v>853</v>
      </c>
      <c r="J195" s="51">
        <v>1</v>
      </c>
      <c r="K195" s="51" t="s">
        <v>328</v>
      </c>
      <c r="L195" s="51" t="s">
        <v>854</v>
      </c>
      <c r="M195" s="51">
        <v>28.4</v>
      </c>
      <c r="N195" s="51" t="s">
        <v>855</v>
      </c>
      <c r="O195" s="51" t="str">
        <f>N195</f>
        <v>完场排污沟建设1km，受益人口约96户438人，其中脱贫户1户6人。</v>
      </c>
      <c r="P195" s="51" t="s">
        <v>42</v>
      </c>
      <c r="Q195" s="51">
        <v>0</v>
      </c>
      <c r="R195" s="51">
        <v>0</v>
      </c>
      <c r="S195" s="51">
        <v>96</v>
      </c>
      <c r="T195" s="51">
        <v>438</v>
      </c>
      <c r="U195" s="51">
        <v>1</v>
      </c>
      <c r="V195" s="51">
        <v>6</v>
      </c>
      <c r="W195" s="51">
        <v>0</v>
      </c>
      <c r="X195" s="51">
        <v>0</v>
      </c>
      <c r="Y195" s="65" t="s">
        <v>174</v>
      </c>
      <c r="Z195" s="51" t="s">
        <v>59</v>
      </c>
      <c r="AA195" s="51" t="s">
        <v>59</v>
      </c>
      <c r="AB195" s="51" t="s">
        <v>59</v>
      </c>
      <c r="AC195" s="51" t="s">
        <v>59</v>
      </c>
      <c r="AD195" s="51"/>
      <c r="AE195" s="51"/>
      <c r="AF195" s="51" t="s">
        <v>59</v>
      </c>
      <c r="AG195" s="71"/>
      <c r="AH195" s="71"/>
      <c r="AI195" s="71"/>
      <c r="AJ195" s="71"/>
      <c r="AK195" s="71"/>
      <c r="AL195" s="71"/>
      <c r="AM195" s="51"/>
    </row>
    <row r="196" ht="282" hidden="1" customHeight="1" spans="1:39">
      <c r="A196" s="51">
        <v>11</v>
      </c>
      <c r="B196" s="51" t="s">
        <v>47</v>
      </c>
      <c r="C196" s="51" t="s">
        <v>577</v>
      </c>
      <c r="D196" s="51" t="s">
        <v>816</v>
      </c>
      <c r="E196" s="51" t="s">
        <v>817</v>
      </c>
      <c r="F196" s="51" t="s">
        <v>151</v>
      </c>
      <c r="G196" s="51" t="s">
        <v>431</v>
      </c>
      <c r="H196" s="51" t="s">
        <v>856</v>
      </c>
      <c r="I196" s="51" t="s">
        <v>54</v>
      </c>
      <c r="J196" s="51">
        <v>1</v>
      </c>
      <c r="K196" s="51" t="s">
        <v>328</v>
      </c>
      <c r="L196" s="51" t="s">
        <v>857</v>
      </c>
      <c r="M196" s="51">
        <v>56</v>
      </c>
      <c r="N196" s="51" t="s">
        <v>858</v>
      </c>
      <c r="O196" s="51" t="s">
        <v>858</v>
      </c>
      <c r="P196" s="51" t="s">
        <v>41</v>
      </c>
      <c r="Q196" s="51"/>
      <c r="R196" s="51"/>
      <c r="S196" s="51">
        <v>46</v>
      </c>
      <c r="T196" s="51">
        <v>318</v>
      </c>
      <c r="U196" s="51">
        <v>2</v>
      </c>
      <c r="V196" s="51">
        <v>9</v>
      </c>
      <c r="W196" s="51">
        <v>0</v>
      </c>
      <c r="X196" s="51">
        <v>0</v>
      </c>
      <c r="Y196" s="65" t="s">
        <v>174</v>
      </c>
      <c r="Z196" s="51" t="s">
        <v>59</v>
      </c>
      <c r="AA196" s="51" t="s">
        <v>59</v>
      </c>
      <c r="AB196" s="51" t="s">
        <v>59</v>
      </c>
      <c r="AC196" s="51" t="s">
        <v>59</v>
      </c>
      <c r="AD196" s="51"/>
      <c r="AE196" s="51"/>
      <c r="AF196" s="51" t="s">
        <v>59</v>
      </c>
      <c r="AG196" s="71"/>
      <c r="AH196" s="71"/>
      <c r="AI196" s="71"/>
      <c r="AJ196" s="71"/>
      <c r="AK196" s="71"/>
      <c r="AL196" s="71"/>
      <c r="AM196" s="51" t="s">
        <v>859</v>
      </c>
    </row>
    <row r="197" ht="282" hidden="1" customHeight="1" spans="1:39">
      <c r="A197" s="51">
        <v>12</v>
      </c>
      <c r="B197" s="51" t="s">
        <v>47</v>
      </c>
      <c r="C197" s="51" t="s">
        <v>577</v>
      </c>
      <c r="D197" s="51" t="s">
        <v>816</v>
      </c>
      <c r="E197" s="51" t="s">
        <v>817</v>
      </c>
      <c r="F197" s="51" t="s">
        <v>151</v>
      </c>
      <c r="G197" s="51" t="s">
        <v>860</v>
      </c>
      <c r="H197" s="51" t="s">
        <v>861</v>
      </c>
      <c r="I197" s="51" t="s">
        <v>54</v>
      </c>
      <c r="J197" s="51">
        <v>500</v>
      </c>
      <c r="K197" s="51" t="s">
        <v>343</v>
      </c>
      <c r="L197" s="51" t="s">
        <v>862</v>
      </c>
      <c r="M197" s="51">
        <v>30</v>
      </c>
      <c r="N197" s="51" t="s">
        <v>863</v>
      </c>
      <c r="O197" s="51" t="s">
        <v>863</v>
      </c>
      <c r="P197" s="51" t="s">
        <v>42</v>
      </c>
      <c r="Q197" s="51"/>
      <c r="R197" s="51"/>
      <c r="S197" s="51">
        <v>32</v>
      </c>
      <c r="T197" s="51">
        <v>122</v>
      </c>
      <c r="U197" s="51">
        <v>1</v>
      </c>
      <c r="V197" s="51">
        <v>5</v>
      </c>
      <c r="W197" s="51">
        <v>0</v>
      </c>
      <c r="X197" s="51">
        <v>0</v>
      </c>
      <c r="Y197" s="65" t="s">
        <v>174</v>
      </c>
      <c r="Z197" s="51" t="s">
        <v>59</v>
      </c>
      <c r="AA197" s="51" t="s">
        <v>59</v>
      </c>
      <c r="AB197" s="51" t="s">
        <v>59</v>
      </c>
      <c r="AC197" s="51" t="s">
        <v>59</v>
      </c>
      <c r="AD197" s="51"/>
      <c r="AE197" s="51"/>
      <c r="AF197" s="51" t="s">
        <v>59</v>
      </c>
      <c r="AG197" s="71"/>
      <c r="AH197" s="71"/>
      <c r="AI197" s="71"/>
      <c r="AJ197" s="71"/>
      <c r="AK197" s="71"/>
      <c r="AL197" s="71"/>
      <c r="AM197" s="51" t="s">
        <v>859</v>
      </c>
    </row>
    <row r="198" ht="350.1" hidden="1" customHeight="1" spans="1:39">
      <c r="A198" s="51">
        <v>13</v>
      </c>
      <c r="B198" s="51" t="s">
        <v>47</v>
      </c>
      <c r="C198" s="51" t="s">
        <v>577</v>
      </c>
      <c r="D198" s="51" t="s">
        <v>816</v>
      </c>
      <c r="E198" s="51" t="s">
        <v>817</v>
      </c>
      <c r="F198" s="51" t="s">
        <v>167</v>
      </c>
      <c r="G198" s="51" t="s">
        <v>864</v>
      </c>
      <c r="H198" s="51" t="s">
        <v>865</v>
      </c>
      <c r="I198" s="51" t="s">
        <v>54</v>
      </c>
      <c r="J198" s="51">
        <v>1.5</v>
      </c>
      <c r="K198" s="51" t="s">
        <v>328</v>
      </c>
      <c r="L198" s="51" t="s">
        <v>866</v>
      </c>
      <c r="M198" s="51">
        <v>60</v>
      </c>
      <c r="N198" s="51" t="s">
        <v>867</v>
      </c>
      <c r="O198" s="51" t="s">
        <v>868</v>
      </c>
      <c r="P198" s="51" t="s">
        <v>41</v>
      </c>
      <c r="Q198" s="51">
        <v>1</v>
      </c>
      <c r="R198" s="51">
        <v>0</v>
      </c>
      <c r="S198" s="51">
        <v>58</v>
      </c>
      <c r="T198" s="51">
        <v>258</v>
      </c>
      <c r="U198" s="51">
        <v>4</v>
      </c>
      <c r="V198" s="51">
        <v>21</v>
      </c>
      <c r="W198" s="51">
        <v>1</v>
      </c>
      <c r="X198" s="51">
        <v>4</v>
      </c>
      <c r="Y198" s="65" t="s">
        <v>174</v>
      </c>
      <c r="Z198" s="51" t="s">
        <v>59</v>
      </c>
      <c r="AA198" s="51" t="s">
        <v>60</v>
      </c>
      <c r="AB198" s="51" t="s">
        <v>59</v>
      </c>
      <c r="AC198" s="51" t="s">
        <v>60</v>
      </c>
      <c r="AD198" s="51" t="s">
        <v>60</v>
      </c>
      <c r="AE198" s="51" t="s">
        <v>60</v>
      </c>
      <c r="AF198" s="51" t="s">
        <v>60</v>
      </c>
      <c r="AG198" s="71"/>
      <c r="AH198" s="71"/>
      <c r="AI198" s="71"/>
      <c r="AJ198" s="71"/>
      <c r="AK198" s="71"/>
      <c r="AL198" s="71"/>
      <c r="AM198" s="51"/>
    </row>
    <row r="199" ht="251.25" spans="1:39">
      <c r="A199" s="51">
        <v>16</v>
      </c>
      <c r="B199" s="51" t="s">
        <v>47</v>
      </c>
      <c r="C199" s="51" t="s">
        <v>577</v>
      </c>
      <c r="D199" s="51" t="s">
        <v>816</v>
      </c>
      <c r="E199" s="51" t="s">
        <v>817</v>
      </c>
      <c r="F199" s="51" t="s">
        <v>181</v>
      </c>
      <c r="G199" s="51" t="s">
        <v>869</v>
      </c>
      <c r="H199" s="51" t="s">
        <v>870</v>
      </c>
      <c r="I199" s="51" t="s">
        <v>54</v>
      </c>
      <c r="J199" s="51">
        <v>400</v>
      </c>
      <c r="K199" s="51" t="s">
        <v>343</v>
      </c>
      <c r="L199" s="51" t="s">
        <v>871</v>
      </c>
      <c r="M199" s="51">
        <v>30</v>
      </c>
      <c r="N199" s="51" t="s">
        <v>872</v>
      </c>
      <c r="O199" s="51" t="s">
        <v>873</v>
      </c>
      <c r="P199" s="51" t="s">
        <v>41</v>
      </c>
      <c r="Q199" s="51">
        <v>1</v>
      </c>
      <c r="R199" s="51"/>
      <c r="S199" s="51">
        <v>480</v>
      </c>
      <c r="T199" s="51">
        <v>2350</v>
      </c>
      <c r="U199" s="51">
        <v>57</v>
      </c>
      <c r="V199" s="51">
        <v>291</v>
      </c>
      <c r="W199" s="51">
        <v>5</v>
      </c>
      <c r="X199" s="51">
        <v>22</v>
      </c>
      <c r="Y199" s="51">
        <v>0.8</v>
      </c>
      <c r="Z199" s="51" t="s">
        <v>59</v>
      </c>
      <c r="AA199" s="51" t="s">
        <v>60</v>
      </c>
      <c r="AB199" s="51" t="s">
        <v>59</v>
      </c>
      <c r="AC199" s="51" t="s">
        <v>60</v>
      </c>
      <c r="AD199" s="51" t="s">
        <v>60</v>
      </c>
      <c r="AE199" s="51" t="s">
        <v>60</v>
      </c>
      <c r="AF199" s="51" t="s">
        <v>59</v>
      </c>
      <c r="AG199" s="51" t="s">
        <v>59</v>
      </c>
      <c r="AH199" s="51" t="s">
        <v>60</v>
      </c>
      <c r="AI199" s="51" t="s">
        <v>59</v>
      </c>
      <c r="AJ199" s="51" t="s">
        <v>189</v>
      </c>
      <c r="AK199" s="51"/>
      <c r="AL199" s="51">
        <v>30</v>
      </c>
      <c r="AM199" s="76"/>
    </row>
    <row r="200" ht="347.1" hidden="1" customHeight="1" spans="1:39">
      <c r="A200" s="51">
        <v>17</v>
      </c>
      <c r="B200" s="51" t="s">
        <v>47</v>
      </c>
      <c r="C200" s="51" t="s">
        <v>577</v>
      </c>
      <c r="D200" s="51" t="s">
        <v>816</v>
      </c>
      <c r="E200" s="51" t="s">
        <v>817</v>
      </c>
      <c r="F200" s="51" t="s">
        <v>218</v>
      </c>
      <c r="G200" s="51" t="s">
        <v>473</v>
      </c>
      <c r="H200" s="51" t="s">
        <v>874</v>
      </c>
      <c r="I200" s="51" t="s">
        <v>54</v>
      </c>
      <c r="J200" s="51">
        <v>1</v>
      </c>
      <c r="K200" s="51" t="s">
        <v>263</v>
      </c>
      <c r="L200" s="51" t="s">
        <v>875</v>
      </c>
      <c r="M200" s="51">
        <v>24</v>
      </c>
      <c r="N200" s="51" t="s">
        <v>876</v>
      </c>
      <c r="O200" s="51" t="s">
        <v>877</v>
      </c>
      <c r="P200" s="51" t="s">
        <v>41</v>
      </c>
      <c r="Q200" s="51">
        <v>1</v>
      </c>
      <c r="R200" s="51">
        <v>0</v>
      </c>
      <c r="S200" s="51">
        <v>162</v>
      </c>
      <c r="T200" s="51">
        <v>960</v>
      </c>
      <c r="U200" s="51">
        <v>13</v>
      </c>
      <c r="V200" s="51">
        <v>67</v>
      </c>
      <c r="W200" s="51">
        <v>1</v>
      </c>
      <c r="X200" s="51">
        <v>1</v>
      </c>
      <c r="Y200" s="65" t="s">
        <v>58</v>
      </c>
      <c r="Z200" s="51" t="s">
        <v>59</v>
      </c>
      <c r="AA200" s="51" t="s">
        <v>60</v>
      </c>
      <c r="AB200" s="51" t="s">
        <v>59</v>
      </c>
      <c r="AC200" s="51" t="s">
        <v>60</v>
      </c>
      <c r="AD200" s="51" t="s">
        <v>60</v>
      </c>
      <c r="AE200" s="51" t="s">
        <v>60</v>
      </c>
      <c r="AF200" s="51" t="s">
        <v>60</v>
      </c>
      <c r="AG200" s="71"/>
      <c r="AH200" s="71"/>
      <c r="AI200" s="71"/>
      <c r="AJ200" s="71"/>
      <c r="AK200" s="71"/>
      <c r="AL200" s="71"/>
      <c r="AM200" s="51"/>
    </row>
    <row r="201" s="38" customFormat="1" ht="249.95" hidden="1" customHeight="1" spans="1:39">
      <c r="A201" s="51">
        <v>18</v>
      </c>
      <c r="B201" s="51" t="s">
        <v>47</v>
      </c>
      <c r="C201" s="51" t="s">
        <v>577</v>
      </c>
      <c r="D201" s="51" t="s">
        <v>816</v>
      </c>
      <c r="E201" s="51" t="s">
        <v>817</v>
      </c>
      <c r="F201" s="51" t="s">
        <v>218</v>
      </c>
      <c r="G201" s="51" t="s">
        <v>473</v>
      </c>
      <c r="H201" s="51" t="s">
        <v>878</v>
      </c>
      <c r="I201" s="51" t="s">
        <v>54</v>
      </c>
      <c r="J201" s="51">
        <v>1</v>
      </c>
      <c r="K201" s="51" t="s">
        <v>263</v>
      </c>
      <c r="L201" s="51" t="s">
        <v>879</v>
      </c>
      <c r="M201" s="51">
        <v>5</v>
      </c>
      <c r="N201" s="51" t="s">
        <v>880</v>
      </c>
      <c r="O201" s="51" t="s">
        <v>877</v>
      </c>
      <c r="P201" s="51" t="s">
        <v>41</v>
      </c>
      <c r="Q201" s="51">
        <v>1</v>
      </c>
      <c r="R201" s="51">
        <v>0</v>
      </c>
      <c r="S201" s="51">
        <v>130</v>
      </c>
      <c r="T201" s="51">
        <v>730</v>
      </c>
      <c r="U201" s="51">
        <v>11</v>
      </c>
      <c r="V201" s="51">
        <v>55</v>
      </c>
      <c r="W201" s="51">
        <v>1</v>
      </c>
      <c r="X201" s="51">
        <v>4</v>
      </c>
      <c r="Y201" s="65">
        <v>0.95</v>
      </c>
      <c r="Z201" s="51" t="s">
        <v>59</v>
      </c>
      <c r="AA201" s="51" t="s">
        <v>60</v>
      </c>
      <c r="AB201" s="51" t="s">
        <v>59</v>
      </c>
      <c r="AC201" s="51" t="s">
        <v>60</v>
      </c>
      <c r="AD201" s="51" t="s">
        <v>60</v>
      </c>
      <c r="AE201" s="51" t="s">
        <v>60</v>
      </c>
      <c r="AF201" s="51" t="s">
        <v>60</v>
      </c>
      <c r="AG201" s="71"/>
      <c r="AH201" s="71"/>
      <c r="AI201" s="71"/>
      <c r="AJ201" s="71"/>
      <c r="AK201" s="71"/>
      <c r="AL201" s="71"/>
      <c r="AM201" s="51"/>
    </row>
    <row r="202" ht="354.95" hidden="1" customHeight="1" spans="1:39">
      <c r="A202" s="51">
        <v>19</v>
      </c>
      <c r="B202" s="51" t="s">
        <v>47</v>
      </c>
      <c r="C202" s="51" t="s">
        <v>577</v>
      </c>
      <c r="D202" s="51" t="s">
        <v>816</v>
      </c>
      <c r="E202" s="51" t="s">
        <v>817</v>
      </c>
      <c r="F202" s="51" t="s">
        <v>234</v>
      </c>
      <c r="G202" s="51" t="s">
        <v>246</v>
      </c>
      <c r="H202" s="51" t="s">
        <v>881</v>
      </c>
      <c r="I202" s="51" t="s">
        <v>54</v>
      </c>
      <c r="J202" s="51">
        <v>1200</v>
      </c>
      <c r="K202" s="51" t="s">
        <v>343</v>
      </c>
      <c r="L202" s="51" t="s">
        <v>882</v>
      </c>
      <c r="M202" s="51">
        <v>60</v>
      </c>
      <c r="N202" s="51" t="s">
        <v>883</v>
      </c>
      <c r="O202" s="51" t="s">
        <v>884</v>
      </c>
      <c r="P202" s="51" t="s">
        <v>41</v>
      </c>
      <c r="Q202" s="51">
        <v>1</v>
      </c>
      <c r="R202" s="51">
        <v>0</v>
      </c>
      <c r="S202" s="51">
        <v>182</v>
      </c>
      <c r="T202" s="51">
        <v>959</v>
      </c>
      <c r="U202" s="51">
        <v>21</v>
      </c>
      <c r="V202" s="51">
        <v>106</v>
      </c>
      <c r="W202" s="51">
        <v>0</v>
      </c>
      <c r="X202" s="51">
        <v>0</v>
      </c>
      <c r="Y202" s="51" t="s">
        <v>241</v>
      </c>
      <c r="Z202" s="51" t="s">
        <v>59</v>
      </c>
      <c r="AA202" s="51" t="s">
        <v>59</v>
      </c>
      <c r="AB202" s="51" t="s">
        <v>59</v>
      </c>
      <c r="AC202" s="51" t="s">
        <v>60</v>
      </c>
      <c r="AD202" s="51" t="s">
        <v>60</v>
      </c>
      <c r="AE202" s="51" t="s">
        <v>60</v>
      </c>
      <c r="AF202" s="51" t="s">
        <v>59</v>
      </c>
      <c r="AG202" s="71"/>
      <c r="AH202" s="71"/>
      <c r="AI202" s="71"/>
      <c r="AJ202" s="71"/>
      <c r="AK202" s="71"/>
      <c r="AL202" s="71"/>
      <c r="AM202" s="51"/>
    </row>
    <row r="203" s="38" customFormat="1" ht="377.1" hidden="1" customHeight="1" spans="1:39">
      <c r="A203" s="51">
        <v>20</v>
      </c>
      <c r="B203" s="51" t="s">
        <v>47</v>
      </c>
      <c r="C203" s="51" t="s">
        <v>577</v>
      </c>
      <c r="D203" s="51" t="s">
        <v>816</v>
      </c>
      <c r="E203" s="51" t="s">
        <v>817</v>
      </c>
      <c r="F203" s="51" t="s">
        <v>234</v>
      </c>
      <c r="G203" s="51" t="s">
        <v>885</v>
      </c>
      <c r="H203" s="51" t="s">
        <v>886</v>
      </c>
      <c r="I203" s="51" t="s">
        <v>64</v>
      </c>
      <c r="J203" s="51">
        <v>1000</v>
      </c>
      <c r="K203" s="51" t="s">
        <v>343</v>
      </c>
      <c r="L203" s="51" t="s">
        <v>887</v>
      </c>
      <c r="M203" s="51">
        <v>50</v>
      </c>
      <c r="N203" s="51" t="s">
        <v>888</v>
      </c>
      <c r="O203" s="51" t="s">
        <v>889</v>
      </c>
      <c r="P203" s="54" t="s">
        <v>42</v>
      </c>
      <c r="Q203" s="54">
        <v>0</v>
      </c>
      <c r="R203" s="54">
        <v>1</v>
      </c>
      <c r="S203" s="54">
        <v>200</v>
      </c>
      <c r="T203" s="54">
        <v>1000</v>
      </c>
      <c r="U203" s="54">
        <v>25</v>
      </c>
      <c r="V203" s="54">
        <v>120</v>
      </c>
      <c r="W203" s="54">
        <v>5</v>
      </c>
      <c r="X203" s="54">
        <v>20</v>
      </c>
      <c r="Y203" s="51" t="s">
        <v>241</v>
      </c>
      <c r="Z203" s="51" t="s">
        <v>59</v>
      </c>
      <c r="AA203" s="51" t="s">
        <v>59</v>
      </c>
      <c r="AB203" s="51" t="s">
        <v>59</v>
      </c>
      <c r="AC203" s="51" t="s">
        <v>60</v>
      </c>
      <c r="AD203" s="51" t="s">
        <v>60</v>
      </c>
      <c r="AE203" s="51" t="s">
        <v>60</v>
      </c>
      <c r="AF203" s="51" t="s">
        <v>59</v>
      </c>
      <c r="AG203" s="71"/>
      <c r="AH203" s="71"/>
      <c r="AI203" s="71"/>
      <c r="AJ203" s="71"/>
      <c r="AK203" s="71"/>
      <c r="AL203" s="71"/>
      <c r="AM203" s="54"/>
    </row>
    <row r="204" ht="312" hidden="1" customHeight="1" spans="1:39">
      <c r="A204" s="51">
        <v>21</v>
      </c>
      <c r="B204" s="51" t="s">
        <v>47</v>
      </c>
      <c r="C204" s="51" t="s">
        <v>577</v>
      </c>
      <c r="D204" s="51" t="s">
        <v>816</v>
      </c>
      <c r="E204" s="51" t="s">
        <v>817</v>
      </c>
      <c r="F204" s="51" t="s">
        <v>254</v>
      </c>
      <c r="G204" s="51" t="s">
        <v>788</v>
      </c>
      <c r="H204" s="51" t="s">
        <v>890</v>
      </c>
      <c r="I204" s="51" t="s">
        <v>54</v>
      </c>
      <c r="J204" s="51">
        <v>2</v>
      </c>
      <c r="K204" s="51" t="s">
        <v>328</v>
      </c>
      <c r="L204" s="51" t="s">
        <v>891</v>
      </c>
      <c r="M204" s="51">
        <v>95</v>
      </c>
      <c r="N204" s="51" t="s">
        <v>892</v>
      </c>
      <c r="O204" s="51" t="s">
        <v>892</v>
      </c>
      <c r="P204" s="51" t="s">
        <v>42</v>
      </c>
      <c r="Q204" s="51"/>
      <c r="R204" s="51"/>
      <c r="S204" s="51">
        <v>35</v>
      </c>
      <c r="T204" s="51">
        <v>870</v>
      </c>
      <c r="U204" s="51">
        <v>4</v>
      </c>
      <c r="V204" s="51">
        <v>14</v>
      </c>
      <c r="W204" s="51">
        <v>1</v>
      </c>
      <c r="X204" s="51">
        <v>3</v>
      </c>
      <c r="Y204" s="51" t="s">
        <v>58</v>
      </c>
      <c r="Z204" s="51" t="s">
        <v>59</v>
      </c>
      <c r="AA204" s="51" t="s">
        <v>60</v>
      </c>
      <c r="AB204" s="51" t="s">
        <v>59</v>
      </c>
      <c r="AC204" s="51" t="s">
        <v>60</v>
      </c>
      <c r="AD204" s="51" t="s">
        <v>60</v>
      </c>
      <c r="AE204" s="51" t="s">
        <v>60</v>
      </c>
      <c r="AF204" s="51" t="s">
        <v>59</v>
      </c>
      <c r="AG204" s="71"/>
      <c r="AH204" s="71"/>
      <c r="AI204" s="71"/>
      <c r="AJ204" s="71"/>
      <c r="AK204" s="71"/>
      <c r="AL204" s="71"/>
      <c r="AM204" s="51"/>
    </row>
    <row r="205" ht="312" hidden="1" customHeight="1" spans="1:39">
      <c r="A205" s="51">
        <v>22</v>
      </c>
      <c r="B205" s="51" t="s">
        <v>47</v>
      </c>
      <c r="C205" s="51" t="s">
        <v>577</v>
      </c>
      <c r="D205" s="51" t="s">
        <v>816</v>
      </c>
      <c r="E205" s="51" t="s">
        <v>817</v>
      </c>
      <c r="F205" s="51" t="s">
        <v>254</v>
      </c>
      <c r="G205" s="51" t="s">
        <v>893</v>
      </c>
      <c r="H205" s="51" t="s">
        <v>894</v>
      </c>
      <c r="I205" s="51" t="s">
        <v>54</v>
      </c>
      <c r="J205" s="51">
        <v>0.3</v>
      </c>
      <c r="K205" s="51" t="s">
        <v>328</v>
      </c>
      <c r="L205" s="51" t="s">
        <v>895</v>
      </c>
      <c r="M205" s="51">
        <v>20</v>
      </c>
      <c r="N205" s="51" t="s">
        <v>896</v>
      </c>
      <c r="O205" s="51" t="s">
        <v>897</v>
      </c>
      <c r="P205" s="51" t="s">
        <v>42</v>
      </c>
      <c r="Q205" s="51">
        <v>0</v>
      </c>
      <c r="R205" s="51">
        <v>1</v>
      </c>
      <c r="S205" s="51">
        <v>68</v>
      </c>
      <c r="T205" s="51">
        <v>450</v>
      </c>
      <c r="U205" s="51">
        <v>10</v>
      </c>
      <c r="V205" s="51">
        <v>50</v>
      </c>
      <c r="W205" s="51">
        <v>0</v>
      </c>
      <c r="X205" s="51">
        <v>0</v>
      </c>
      <c r="Y205" s="51" t="s">
        <v>58</v>
      </c>
      <c r="Z205" s="51" t="s">
        <v>59</v>
      </c>
      <c r="AA205" s="51" t="s">
        <v>60</v>
      </c>
      <c r="AB205" s="51" t="s">
        <v>59</v>
      </c>
      <c r="AC205" s="51" t="s">
        <v>60</v>
      </c>
      <c r="AD205" s="51" t="s">
        <v>60</v>
      </c>
      <c r="AE205" s="51" t="s">
        <v>60</v>
      </c>
      <c r="AF205" s="51" t="s">
        <v>59</v>
      </c>
      <c r="AG205" s="71"/>
      <c r="AH205" s="71"/>
      <c r="AI205" s="71"/>
      <c r="AJ205" s="71"/>
      <c r="AK205" s="71"/>
      <c r="AL205" s="71"/>
      <c r="AM205" s="51"/>
    </row>
    <row r="206" ht="324.95" hidden="1" customHeight="1" spans="1:39">
      <c r="A206" s="51">
        <v>23</v>
      </c>
      <c r="B206" s="51" t="s">
        <v>47</v>
      </c>
      <c r="C206" s="51" t="s">
        <v>577</v>
      </c>
      <c r="D206" s="51" t="s">
        <v>816</v>
      </c>
      <c r="E206" s="51" t="s">
        <v>817</v>
      </c>
      <c r="F206" s="51" t="s">
        <v>260</v>
      </c>
      <c r="G206" s="51" t="s">
        <v>261</v>
      </c>
      <c r="H206" s="51" t="s">
        <v>898</v>
      </c>
      <c r="I206" s="51" t="s">
        <v>54</v>
      </c>
      <c r="J206" s="51">
        <v>1.2</v>
      </c>
      <c r="K206" s="51" t="s">
        <v>328</v>
      </c>
      <c r="L206" s="51" t="s">
        <v>899</v>
      </c>
      <c r="M206" s="51">
        <v>98</v>
      </c>
      <c r="N206" s="51" t="s">
        <v>900</v>
      </c>
      <c r="O206" s="51" t="s">
        <v>900</v>
      </c>
      <c r="P206" s="51" t="s">
        <v>89</v>
      </c>
      <c r="Q206" s="51">
        <v>0</v>
      </c>
      <c r="R206" s="51">
        <v>1</v>
      </c>
      <c r="S206" s="51">
        <v>65</v>
      </c>
      <c r="T206" s="51">
        <v>317</v>
      </c>
      <c r="U206" s="51">
        <v>5</v>
      </c>
      <c r="V206" s="51">
        <v>22</v>
      </c>
      <c r="W206" s="51">
        <v>2</v>
      </c>
      <c r="X206" s="51">
        <v>5</v>
      </c>
      <c r="Y206" s="51" t="s">
        <v>188</v>
      </c>
      <c r="Z206" s="51" t="s">
        <v>59</v>
      </c>
      <c r="AA206" s="51" t="s">
        <v>60</v>
      </c>
      <c r="AB206" s="51" t="s">
        <v>59</v>
      </c>
      <c r="AC206" s="51" t="s">
        <v>60</v>
      </c>
      <c r="AD206" s="51" t="s">
        <v>60</v>
      </c>
      <c r="AE206" s="51" t="s">
        <v>60</v>
      </c>
      <c r="AF206" s="51" t="s">
        <v>312</v>
      </c>
      <c r="AG206" s="71"/>
      <c r="AH206" s="71"/>
      <c r="AI206" s="71"/>
      <c r="AJ206" s="71"/>
      <c r="AK206" s="71"/>
      <c r="AL206" s="71"/>
      <c r="AM206" s="51"/>
    </row>
    <row r="207" ht="255" hidden="1" customHeight="1" spans="1:39">
      <c r="A207" s="51">
        <v>24</v>
      </c>
      <c r="B207" s="51" t="s">
        <v>47</v>
      </c>
      <c r="C207" s="51" t="s">
        <v>577</v>
      </c>
      <c r="D207" s="51" t="s">
        <v>816</v>
      </c>
      <c r="E207" s="51" t="s">
        <v>817</v>
      </c>
      <c r="F207" s="51" t="s">
        <v>260</v>
      </c>
      <c r="G207" s="51" t="s">
        <v>528</v>
      </c>
      <c r="H207" s="51" t="s">
        <v>901</v>
      </c>
      <c r="I207" s="51" t="s">
        <v>54</v>
      </c>
      <c r="J207" s="51">
        <v>1.5</v>
      </c>
      <c r="K207" s="51" t="s">
        <v>328</v>
      </c>
      <c r="L207" s="51" t="s">
        <v>902</v>
      </c>
      <c r="M207" s="51">
        <v>75</v>
      </c>
      <c r="N207" s="51" t="s">
        <v>903</v>
      </c>
      <c r="O207" s="51" t="s">
        <v>903</v>
      </c>
      <c r="P207" s="51" t="s">
        <v>42</v>
      </c>
      <c r="Q207" s="51"/>
      <c r="R207" s="51">
        <v>1</v>
      </c>
      <c r="S207" s="51">
        <v>117</v>
      </c>
      <c r="T207" s="51">
        <v>530</v>
      </c>
      <c r="U207" s="51">
        <v>2</v>
      </c>
      <c r="V207" s="51">
        <v>10</v>
      </c>
      <c r="W207" s="51">
        <v>0</v>
      </c>
      <c r="X207" s="51">
        <v>0</v>
      </c>
      <c r="Y207" s="51" t="s">
        <v>188</v>
      </c>
      <c r="Z207" s="51" t="s">
        <v>59</v>
      </c>
      <c r="AA207" s="51" t="s">
        <v>60</v>
      </c>
      <c r="AB207" s="51" t="s">
        <v>59</v>
      </c>
      <c r="AC207" s="51" t="s">
        <v>60</v>
      </c>
      <c r="AD207" s="51" t="s">
        <v>60</v>
      </c>
      <c r="AE207" s="51" t="s">
        <v>60</v>
      </c>
      <c r="AF207" s="51" t="s">
        <v>312</v>
      </c>
      <c r="AG207" s="71"/>
      <c r="AH207" s="71"/>
      <c r="AI207" s="71"/>
      <c r="AJ207" s="71"/>
      <c r="AK207" s="71"/>
      <c r="AL207" s="71"/>
      <c r="AM207" s="51"/>
    </row>
    <row r="208" ht="255" hidden="1" customHeight="1" spans="1:39">
      <c r="A208" s="51">
        <v>25</v>
      </c>
      <c r="B208" s="51" t="s">
        <v>47</v>
      </c>
      <c r="C208" s="51" t="s">
        <v>577</v>
      </c>
      <c r="D208" s="51" t="s">
        <v>816</v>
      </c>
      <c r="E208" s="51" t="s">
        <v>817</v>
      </c>
      <c r="F208" s="51" t="s">
        <v>260</v>
      </c>
      <c r="G208" s="51" t="s">
        <v>798</v>
      </c>
      <c r="H208" s="51" t="s">
        <v>904</v>
      </c>
      <c r="I208" s="51" t="s">
        <v>54</v>
      </c>
      <c r="J208" s="51">
        <v>0.25</v>
      </c>
      <c r="K208" s="51" t="s">
        <v>328</v>
      </c>
      <c r="L208" s="51" t="s">
        <v>905</v>
      </c>
      <c r="M208" s="51">
        <v>20</v>
      </c>
      <c r="N208" s="51" t="s">
        <v>906</v>
      </c>
      <c r="O208" s="51" t="s">
        <v>906</v>
      </c>
      <c r="P208" s="51" t="s">
        <v>42</v>
      </c>
      <c r="Q208" s="51">
        <v>0</v>
      </c>
      <c r="R208" s="51">
        <v>1</v>
      </c>
      <c r="S208" s="51">
        <v>77</v>
      </c>
      <c r="T208" s="51">
        <v>363</v>
      </c>
      <c r="U208" s="51">
        <v>4</v>
      </c>
      <c r="V208" s="51">
        <v>11</v>
      </c>
      <c r="W208" s="51">
        <v>1</v>
      </c>
      <c r="X208" s="51">
        <v>3</v>
      </c>
      <c r="Y208" s="51" t="s">
        <v>188</v>
      </c>
      <c r="Z208" s="51" t="s">
        <v>59</v>
      </c>
      <c r="AA208" s="51" t="s">
        <v>60</v>
      </c>
      <c r="AB208" s="51" t="s">
        <v>59</v>
      </c>
      <c r="AC208" s="51" t="s">
        <v>60</v>
      </c>
      <c r="AD208" s="51" t="s">
        <v>60</v>
      </c>
      <c r="AE208" s="51" t="s">
        <v>60</v>
      </c>
      <c r="AF208" s="51" t="s">
        <v>312</v>
      </c>
      <c r="AG208" s="71"/>
      <c r="AH208" s="71"/>
      <c r="AI208" s="71"/>
      <c r="AJ208" s="71"/>
      <c r="AK208" s="71"/>
      <c r="AL208" s="71"/>
      <c r="AM208" s="51"/>
    </row>
    <row r="209" ht="305.1" hidden="1" customHeight="1" spans="1:39">
      <c r="A209" s="51">
        <v>26</v>
      </c>
      <c r="B209" s="51" t="s">
        <v>47</v>
      </c>
      <c r="C209" s="51" t="s">
        <v>577</v>
      </c>
      <c r="D209" s="51" t="s">
        <v>816</v>
      </c>
      <c r="E209" s="51" t="s">
        <v>817</v>
      </c>
      <c r="F209" s="51" t="s">
        <v>275</v>
      </c>
      <c r="G209" s="51" t="s">
        <v>545</v>
      </c>
      <c r="H209" s="51" t="s">
        <v>907</v>
      </c>
      <c r="I209" s="51" t="s">
        <v>54</v>
      </c>
      <c r="J209" s="51">
        <v>1500</v>
      </c>
      <c r="K209" s="51" t="s">
        <v>343</v>
      </c>
      <c r="L209" s="51" t="s">
        <v>908</v>
      </c>
      <c r="M209" s="51">
        <v>90</v>
      </c>
      <c r="N209" s="51" t="s">
        <v>909</v>
      </c>
      <c r="O209" s="51" t="s">
        <v>910</v>
      </c>
      <c r="P209" s="51" t="s">
        <v>42</v>
      </c>
      <c r="Q209" s="51"/>
      <c r="R209" s="51">
        <v>1</v>
      </c>
      <c r="S209" s="51">
        <v>139</v>
      </c>
      <c r="T209" s="51">
        <v>767</v>
      </c>
      <c r="U209" s="51">
        <v>5</v>
      </c>
      <c r="V209" s="51">
        <v>24</v>
      </c>
      <c r="W209" s="51">
        <v>2</v>
      </c>
      <c r="X209" s="51">
        <v>10</v>
      </c>
      <c r="Y209" s="65" t="s">
        <v>282</v>
      </c>
      <c r="Z209" s="51" t="s">
        <v>59</v>
      </c>
      <c r="AA209" s="51" t="s">
        <v>60</v>
      </c>
      <c r="AB209" s="51" t="s">
        <v>59</v>
      </c>
      <c r="AC209" s="51" t="s">
        <v>60</v>
      </c>
      <c r="AD209" s="51" t="s">
        <v>60</v>
      </c>
      <c r="AE209" s="51" t="s">
        <v>60</v>
      </c>
      <c r="AF209" s="51" t="s">
        <v>59</v>
      </c>
      <c r="AG209" s="71"/>
      <c r="AH209" s="71"/>
      <c r="AI209" s="71"/>
      <c r="AJ209" s="71"/>
      <c r="AK209" s="71"/>
      <c r="AL209" s="71"/>
      <c r="AM209" s="51"/>
    </row>
    <row r="210" ht="305.1" hidden="1" customHeight="1" spans="1:39">
      <c r="A210" s="51">
        <v>27</v>
      </c>
      <c r="B210" s="51" t="s">
        <v>47</v>
      </c>
      <c r="C210" s="51" t="s">
        <v>577</v>
      </c>
      <c r="D210" s="51" t="s">
        <v>816</v>
      </c>
      <c r="E210" s="51" t="s">
        <v>817</v>
      </c>
      <c r="F210" s="51" t="s">
        <v>275</v>
      </c>
      <c r="G210" s="51" t="s">
        <v>911</v>
      </c>
      <c r="H210" s="51" t="s">
        <v>912</v>
      </c>
      <c r="I210" s="51" t="s">
        <v>54</v>
      </c>
      <c r="J210" s="51">
        <v>700</v>
      </c>
      <c r="K210" s="51" t="s">
        <v>343</v>
      </c>
      <c r="L210" s="51" t="s">
        <v>913</v>
      </c>
      <c r="M210" s="51">
        <v>30</v>
      </c>
      <c r="N210" s="51" t="s">
        <v>914</v>
      </c>
      <c r="O210" s="51" t="s">
        <v>910</v>
      </c>
      <c r="P210" s="51" t="s">
        <v>42</v>
      </c>
      <c r="Q210" s="51"/>
      <c r="R210" s="51">
        <v>1</v>
      </c>
      <c r="S210" s="51">
        <v>236</v>
      </c>
      <c r="T210" s="51">
        <v>916</v>
      </c>
      <c r="U210" s="51">
        <v>3</v>
      </c>
      <c r="V210" s="51">
        <v>11</v>
      </c>
      <c r="W210" s="51">
        <v>2</v>
      </c>
      <c r="X210" s="51">
        <v>10</v>
      </c>
      <c r="Y210" s="65" t="s">
        <v>282</v>
      </c>
      <c r="Z210" s="51" t="s">
        <v>59</v>
      </c>
      <c r="AA210" s="51" t="s">
        <v>60</v>
      </c>
      <c r="AB210" s="51" t="s">
        <v>59</v>
      </c>
      <c r="AC210" s="51" t="s">
        <v>60</v>
      </c>
      <c r="AD210" s="51" t="s">
        <v>60</v>
      </c>
      <c r="AE210" s="51" t="s">
        <v>60</v>
      </c>
      <c r="AF210" s="51" t="s">
        <v>59</v>
      </c>
      <c r="AG210" s="71"/>
      <c r="AH210" s="71"/>
      <c r="AI210" s="71"/>
      <c r="AJ210" s="71"/>
      <c r="AK210" s="71"/>
      <c r="AL210" s="71"/>
      <c r="AM210" s="51"/>
    </row>
    <row r="211" s="32" customFormat="1" ht="117.95" hidden="1" customHeight="1" spans="1:39">
      <c r="A211" s="51" t="s">
        <v>915</v>
      </c>
      <c r="B211" s="51"/>
      <c r="C211" s="51"/>
      <c r="D211" s="51"/>
      <c r="E211" s="51"/>
      <c r="F211" s="51"/>
      <c r="G211" s="51"/>
      <c r="H211" s="51"/>
      <c r="I211" s="51"/>
      <c r="J211" s="51"/>
      <c r="K211" s="51"/>
      <c r="L211" s="51"/>
      <c r="M211" s="51">
        <f>SUM(M212:M216)</f>
        <v>50</v>
      </c>
      <c r="N211" s="59"/>
      <c r="O211" s="51"/>
      <c r="P211" s="51"/>
      <c r="Q211" s="51"/>
      <c r="R211" s="51"/>
      <c r="S211" s="51"/>
      <c r="T211" s="51"/>
      <c r="U211" s="51"/>
      <c r="V211" s="51"/>
      <c r="W211" s="51"/>
      <c r="X211" s="51"/>
      <c r="Y211" s="51"/>
      <c r="Z211" s="51"/>
      <c r="AA211" s="51"/>
      <c r="AB211" s="51"/>
      <c r="AC211" s="51"/>
      <c r="AD211" s="51"/>
      <c r="AE211" s="51"/>
      <c r="AF211" s="51"/>
      <c r="AG211" s="71"/>
      <c r="AH211" s="71"/>
      <c r="AI211" s="71"/>
      <c r="AJ211" s="71"/>
      <c r="AK211" s="71"/>
      <c r="AL211" s="71"/>
      <c r="AM211" s="51"/>
    </row>
    <row r="212" ht="351.95" hidden="1" customHeight="1" spans="1:39">
      <c r="A212" s="51">
        <v>1</v>
      </c>
      <c r="B212" s="51" t="s">
        <v>916</v>
      </c>
      <c r="C212" s="51" t="s">
        <v>577</v>
      </c>
      <c r="D212" s="51" t="s">
        <v>816</v>
      </c>
      <c r="E212" s="51" t="s">
        <v>917</v>
      </c>
      <c r="F212" s="51" t="s">
        <v>108</v>
      </c>
      <c r="G212" s="51" t="s">
        <v>420</v>
      </c>
      <c r="H212" s="51" t="s">
        <v>918</v>
      </c>
      <c r="I212" s="51" t="s">
        <v>54</v>
      </c>
      <c r="J212" s="51">
        <v>5</v>
      </c>
      <c r="K212" s="51" t="s">
        <v>533</v>
      </c>
      <c r="L212" s="51" t="s">
        <v>919</v>
      </c>
      <c r="M212" s="51">
        <v>10</v>
      </c>
      <c r="N212" s="51" t="s">
        <v>920</v>
      </c>
      <c r="O212" s="51" t="s">
        <v>921</v>
      </c>
      <c r="P212" s="51" t="s">
        <v>41</v>
      </c>
      <c r="Q212" s="51">
        <v>1</v>
      </c>
      <c r="R212" s="51"/>
      <c r="S212" s="51">
        <v>300</v>
      </c>
      <c r="T212" s="51">
        <v>1500</v>
      </c>
      <c r="U212" s="51">
        <v>20</v>
      </c>
      <c r="V212" s="51">
        <v>90</v>
      </c>
      <c r="W212" s="51">
        <v>0</v>
      </c>
      <c r="X212" s="51">
        <v>0</v>
      </c>
      <c r="Y212" s="51" t="s">
        <v>134</v>
      </c>
      <c r="Z212" s="51" t="s">
        <v>59</v>
      </c>
      <c r="AA212" s="51" t="s">
        <v>59</v>
      </c>
      <c r="AB212" s="51" t="s">
        <v>60</v>
      </c>
      <c r="AC212" s="51" t="s">
        <v>60</v>
      </c>
      <c r="AD212" s="51"/>
      <c r="AE212" s="51"/>
      <c r="AF212" s="51" t="s">
        <v>59</v>
      </c>
      <c r="AG212" s="71"/>
      <c r="AH212" s="71"/>
      <c r="AI212" s="71"/>
      <c r="AJ212" s="71"/>
      <c r="AK212" s="71"/>
      <c r="AL212" s="71"/>
      <c r="AM212" s="51" t="s">
        <v>117</v>
      </c>
    </row>
    <row r="213" ht="351.95" hidden="1" customHeight="1" spans="1:39">
      <c r="A213" s="51">
        <v>2</v>
      </c>
      <c r="B213" s="51" t="s">
        <v>916</v>
      </c>
      <c r="C213" s="51" t="s">
        <v>577</v>
      </c>
      <c r="D213" s="51" t="s">
        <v>816</v>
      </c>
      <c r="E213" s="51" t="s">
        <v>917</v>
      </c>
      <c r="F213" s="51" t="s">
        <v>108</v>
      </c>
      <c r="G213" s="51" t="s">
        <v>922</v>
      </c>
      <c r="H213" s="51" t="s">
        <v>923</v>
      </c>
      <c r="I213" s="51" t="s">
        <v>54</v>
      </c>
      <c r="J213" s="51">
        <v>5</v>
      </c>
      <c r="K213" s="51" t="s">
        <v>533</v>
      </c>
      <c r="L213" s="51" t="s">
        <v>919</v>
      </c>
      <c r="M213" s="51">
        <v>10</v>
      </c>
      <c r="N213" s="51" t="s">
        <v>924</v>
      </c>
      <c r="O213" s="51" t="s">
        <v>925</v>
      </c>
      <c r="P213" s="51" t="s">
        <v>42</v>
      </c>
      <c r="Q213" s="51"/>
      <c r="R213" s="51">
        <v>1</v>
      </c>
      <c r="S213" s="51">
        <v>260</v>
      </c>
      <c r="T213" s="51">
        <v>1300</v>
      </c>
      <c r="U213" s="51">
        <v>15</v>
      </c>
      <c r="V213" s="51">
        <v>70</v>
      </c>
      <c r="W213" s="51">
        <v>0</v>
      </c>
      <c r="X213" s="51">
        <v>0</v>
      </c>
      <c r="Y213" s="51" t="s">
        <v>134</v>
      </c>
      <c r="Z213" s="51" t="s">
        <v>59</v>
      </c>
      <c r="AA213" s="51" t="s">
        <v>59</v>
      </c>
      <c r="AB213" s="51" t="s">
        <v>60</v>
      </c>
      <c r="AC213" s="51" t="s">
        <v>60</v>
      </c>
      <c r="AD213" s="51"/>
      <c r="AE213" s="51"/>
      <c r="AF213" s="51" t="s">
        <v>59</v>
      </c>
      <c r="AG213" s="71"/>
      <c r="AH213" s="71"/>
      <c r="AI213" s="71"/>
      <c r="AJ213" s="71"/>
      <c r="AK213" s="71"/>
      <c r="AL213" s="71"/>
      <c r="AM213" s="51" t="s">
        <v>117</v>
      </c>
    </row>
    <row r="214" ht="351.95" hidden="1" customHeight="1" spans="1:39">
      <c r="A214" s="51">
        <v>3</v>
      </c>
      <c r="B214" s="51" t="s">
        <v>916</v>
      </c>
      <c r="C214" s="51" t="s">
        <v>577</v>
      </c>
      <c r="D214" s="51" t="s">
        <v>816</v>
      </c>
      <c r="E214" s="51" t="s">
        <v>917</v>
      </c>
      <c r="F214" s="51" t="s">
        <v>108</v>
      </c>
      <c r="G214" s="51" t="s">
        <v>381</v>
      </c>
      <c r="H214" s="51" t="s">
        <v>926</v>
      </c>
      <c r="I214" s="51" t="s">
        <v>54</v>
      </c>
      <c r="J214" s="51">
        <v>4</v>
      </c>
      <c r="K214" s="51" t="s">
        <v>533</v>
      </c>
      <c r="L214" s="51" t="s">
        <v>927</v>
      </c>
      <c r="M214" s="51">
        <v>10</v>
      </c>
      <c r="N214" s="51" t="s">
        <v>928</v>
      </c>
      <c r="O214" s="51" t="s">
        <v>929</v>
      </c>
      <c r="P214" s="51" t="s">
        <v>41</v>
      </c>
      <c r="Q214" s="51">
        <v>1</v>
      </c>
      <c r="R214" s="51"/>
      <c r="S214" s="51">
        <v>900</v>
      </c>
      <c r="T214" s="51">
        <v>4700</v>
      </c>
      <c r="U214" s="51">
        <v>18</v>
      </c>
      <c r="V214" s="51">
        <v>80</v>
      </c>
      <c r="W214" s="51">
        <v>2</v>
      </c>
      <c r="X214" s="51">
        <v>10</v>
      </c>
      <c r="Y214" s="51" t="s">
        <v>134</v>
      </c>
      <c r="Z214" s="51" t="s">
        <v>59</v>
      </c>
      <c r="AA214" s="51" t="s">
        <v>59</v>
      </c>
      <c r="AB214" s="51" t="s">
        <v>60</v>
      </c>
      <c r="AC214" s="51" t="s">
        <v>60</v>
      </c>
      <c r="AD214" s="51"/>
      <c r="AE214" s="51"/>
      <c r="AF214" s="51" t="s">
        <v>59</v>
      </c>
      <c r="AG214" s="71"/>
      <c r="AH214" s="71"/>
      <c r="AI214" s="71"/>
      <c r="AJ214" s="71"/>
      <c r="AK214" s="71"/>
      <c r="AL214" s="71"/>
      <c r="AM214" s="51" t="s">
        <v>117</v>
      </c>
    </row>
    <row r="215" ht="369.95" hidden="1" customHeight="1" spans="1:39">
      <c r="A215" s="51">
        <v>4</v>
      </c>
      <c r="B215" s="51" t="s">
        <v>916</v>
      </c>
      <c r="C215" s="51" t="s">
        <v>577</v>
      </c>
      <c r="D215" s="51" t="s">
        <v>816</v>
      </c>
      <c r="E215" s="51" t="s">
        <v>917</v>
      </c>
      <c r="F215" s="51" t="s">
        <v>167</v>
      </c>
      <c r="G215" s="51" t="s">
        <v>930</v>
      </c>
      <c r="H215" s="51" t="s">
        <v>931</v>
      </c>
      <c r="I215" s="51" t="s">
        <v>54</v>
      </c>
      <c r="J215" s="51">
        <v>1</v>
      </c>
      <c r="K215" s="51" t="s">
        <v>533</v>
      </c>
      <c r="L215" s="51" t="s">
        <v>932</v>
      </c>
      <c r="M215" s="51">
        <v>15</v>
      </c>
      <c r="N215" s="51" t="s">
        <v>933</v>
      </c>
      <c r="O215" s="51" t="s">
        <v>934</v>
      </c>
      <c r="P215" s="51" t="s">
        <v>89</v>
      </c>
      <c r="Q215" s="51">
        <v>1</v>
      </c>
      <c r="R215" s="51">
        <v>0</v>
      </c>
      <c r="S215" s="51">
        <v>848</v>
      </c>
      <c r="T215" s="51">
        <v>3766</v>
      </c>
      <c r="U215" s="51">
        <v>109</v>
      </c>
      <c r="V215" s="51">
        <v>449</v>
      </c>
      <c r="W215" s="51">
        <v>8</v>
      </c>
      <c r="X215" s="51">
        <v>26</v>
      </c>
      <c r="Y215" s="65" t="s">
        <v>174</v>
      </c>
      <c r="Z215" s="51" t="s">
        <v>59</v>
      </c>
      <c r="AA215" s="51" t="s">
        <v>60</v>
      </c>
      <c r="AB215" s="51" t="s">
        <v>59</v>
      </c>
      <c r="AC215" s="51" t="s">
        <v>60</v>
      </c>
      <c r="AD215" s="51" t="s">
        <v>60</v>
      </c>
      <c r="AE215" s="51" t="s">
        <v>60</v>
      </c>
      <c r="AF215" s="51" t="s">
        <v>60</v>
      </c>
      <c r="AG215" s="71"/>
      <c r="AH215" s="71"/>
      <c r="AI215" s="71"/>
      <c r="AJ215" s="71"/>
      <c r="AK215" s="71"/>
      <c r="AL215" s="71"/>
      <c r="AM215" s="51"/>
    </row>
    <row r="216" ht="251.25" hidden="1" spans="1:39">
      <c r="A216" s="51">
        <v>5</v>
      </c>
      <c r="B216" s="51" t="s">
        <v>916</v>
      </c>
      <c r="C216" s="51" t="s">
        <v>577</v>
      </c>
      <c r="D216" s="51" t="s">
        <v>816</v>
      </c>
      <c r="E216" s="51" t="s">
        <v>917</v>
      </c>
      <c r="F216" s="51" t="s">
        <v>195</v>
      </c>
      <c r="G216" s="51" t="s">
        <v>935</v>
      </c>
      <c r="H216" s="51" t="s">
        <v>936</v>
      </c>
      <c r="I216" s="51" t="s">
        <v>54</v>
      </c>
      <c r="J216" s="51">
        <v>2</v>
      </c>
      <c r="K216" s="51" t="s">
        <v>533</v>
      </c>
      <c r="L216" s="51" t="s">
        <v>937</v>
      </c>
      <c r="M216" s="51">
        <v>5</v>
      </c>
      <c r="N216" s="51" t="s">
        <v>938</v>
      </c>
      <c r="O216" s="51" t="s">
        <v>939</v>
      </c>
      <c r="P216" s="51" t="s">
        <v>42</v>
      </c>
      <c r="Q216" s="51">
        <v>0</v>
      </c>
      <c r="R216" s="51">
        <v>1</v>
      </c>
      <c r="S216" s="51">
        <v>277</v>
      </c>
      <c r="T216" s="51">
        <v>1201</v>
      </c>
      <c r="U216" s="51">
        <v>38</v>
      </c>
      <c r="V216" s="51">
        <v>175</v>
      </c>
      <c r="W216" s="51">
        <v>3</v>
      </c>
      <c r="X216" s="51">
        <v>6</v>
      </c>
      <c r="Y216" s="51" t="s">
        <v>201</v>
      </c>
      <c r="Z216" s="51" t="s">
        <v>59</v>
      </c>
      <c r="AA216" s="51" t="s">
        <v>59</v>
      </c>
      <c r="AB216" s="51" t="s">
        <v>59</v>
      </c>
      <c r="AC216" s="51" t="s">
        <v>60</v>
      </c>
      <c r="AD216" s="51" t="s">
        <v>60</v>
      </c>
      <c r="AE216" s="51" t="s">
        <v>60</v>
      </c>
      <c r="AF216" s="51" t="s">
        <v>60</v>
      </c>
      <c r="AG216" s="71"/>
      <c r="AH216" s="71"/>
      <c r="AI216" s="71"/>
      <c r="AJ216" s="71"/>
      <c r="AK216" s="71"/>
      <c r="AL216" s="71"/>
      <c r="AM216" s="51"/>
    </row>
    <row r="217" s="32" customFormat="1" ht="99.95" hidden="1" customHeight="1" spans="1:39">
      <c r="A217" s="51" t="s">
        <v>940</v>
      </c>
      <c r="B217" s="51"/>
      <c r="C217" s="51"/>
      <c r="D217" s="51"/>
      <c r="E217" s="51"/>
      <c r="F217" s="51"/>
      <c r="G217" s="51"/>
      <c r="H217" s="51"/>
      <c r="I217" s="51"/>
      <c r="J217" s="51"/>
      <c r="K217" s="51"/>
      <c r="L217" s="51"/>
      <c r="M217" s="51">
        <f>SUM(M218:M224)</f>
        <v>366</v>
      </c>
      <c r="N217" s="59"/>
      <c r="O217" s="51"/>
      <c r="P217" s="51"/>
      <c r="Q217" s="51"/>
      <c r="R217" s="51"/>
      <c r="S217" s="51"/>
      <c r="T217" s="51"/>
      <c r="U217" s="51"/>
      <c r="V217" s="51"/>
      <c r="W217" s="51"/>
      <c r="X217" s="51"/>
      <c r="Y217" s="51"/>
      <c r="Z217" s="51"/>
      <c r="AA217" s="51"/>
      <c r="AB217" s="51"/>
      <c r="AC217" s="51"/>
      <c r="AD217" s="51"/>
      <c r="AE217" s="51"/>
      <c r="AF217" s="51"/>
      <c r="AG217" s="71"/>
      <c r="AH217" s="71"/>
      <c r="AI217" s="71"/>
      <c r="AJ217" s="71"/>
      <c r="AK217" s="71"/>
      <c r="AL217" s="71"/>
      <c r="AM217" s="51"/>
    </row>
    <row r="218" ht="291.95" hidden="1" customHeight="1" spans="1:39">
      <c r="A218" s="51">
        <v>1</v>
      </c>
      <c r="B218" s="51" t="s">
        <v>916</v>
      </c>
      <c r="C218" s="51" t="s">
        <v>577</v>
      </c>
      <c r="D218" s="51" t="s">
        <v>941</v>
      </c>
      <c r="E218" s="51" t="s">
        <v>942</v>
      </c>
      <c r="F218" s="51" t="s">
        <v>151</v>
      </c>
      <c r="G218" s="51" t="s">
        <v>943</v>
      </c>
      <c r="H218" s="51" t="s">
        <v>944</v>
      </c>
      <c r="I218" s="51" t="s">
        <v>54</v>
      </c>
      <c r="J218" s="51">
        <v>150</v>
      </c>
      <c r="K218" s="51" t="s">
        <v>533</v>
      </c>
      <c r="L218" s="51" t="s">
        <v>945</v>
      </c>
      <c r="M218" s="51">
        <v>46</v>
      </c>
      <c r="N218" s="51" t="s">
        <v>946</v>
      </c>
      <c r="O218" s="51" t="s">
        <v>946</v>
      </c>
      <c r="P218" s="51" t="s">
        <v>42</v>
      </c>
      <c r="Q218" s="51"/>
      <c r="R218" s="51"/>
      <c r="S218" s="51">
        <v>162</v>
      </c>
      <c r="T218" s="51">
        <v>812</v>
      </c>
      <c r="U218" s="51">
        <v>1</v>
      </c>
      <c r="V218" s="51">
        <v>10</v>
      </c>
      <c r="W218" s="51">
        <v>0</v>
      </c>
      <c r="X218" s="51">
        <v>0</v>
      </c>
      <c r="Y218" s="65" t="s">
        <v>174</v>
      </c>
      <c r="Z218" s="51" t="s">
        <v>59</v>
      </c>
      <c r="AA218" s="51" t="s">
        <v>59</v>
      </c>
      <c r="AB218" s="51" t="s">
        <v>59</v>
      </c>
      <c r="AC218" s="51" t="s">
        <v>59</v>
      </c>
      <c r="AD218" s="51"/>
      <c r="AE218" s="51"/>
      <c r="AF218" s="51" t="s">
        <v>59</v>
      </c>
      <c r="AG218" s="71"/>
      <c r="AH218" s="71"/>
      <c r="AI218" s="71"/>
      <c r="AJ218" s="71"/>
      <c r="AK218" s="71"/>
      <c r="AL218" s="71"/>
      <c r="AM218" s="51" t="s">
        <v>859</v>
      </c>
    </row>
    <row r="219" ht="291.95" hidden="1" customHeight="1" spans="1:39">
      <c r="A219" s="51">
        <v>2</v>
      </c>
      <c r="B219" s="51" t="s">
        <v>916</v>
      </c>
      <c r="C219" s="51" t="s">
        <v>577</v>
      </c>
      <c r="D219" s="51" t="s">
        <v>941</v>
      </c>
      <c r="E219" s="51" t="s">
        <v>942</v>
      </c>
      <c r="F219" s="51" t="s">
        <v>151</v>
      </c>
      <c r="G219" s="51" t="s">
        <v>152</v>
      </c>
      <c r="H219" s="51" t="s">
        <v>947</v>
      </c>
      <c r="I219" s="51" t="s">
        <v>54</v>
      </c>
      <c r="J219" s="51">
        <v>100</v>
      </c>
      <c r="K219" s="51" t="s">
        <v>533</v>
      </c>
      <c r="L219" s="51" t="s">
        <v>948</v>
      </c>
      <c r="M219" s="51">
        <v>35</v>
      </c>
      <c r="N219" s="51" t="s">
        <v>949</v>
      </c>
      <c r="O219" s="51" t="s">
        <v>949</v>
      </c>
      <c r="P219" s="51" t="s">
        <v>41</v>
      </c>
      <c r="Q219" s="51"/>
      <c r="R219" s="51"/>
      <c r="S219" s="51">
        <v>311</v>
      </c>
      <c r="T219" s="51">
        <v>988</v>
      </c>
      <c r="U219" s="51">
        <v>20</v>
      </c>
      <c r="V219" s="51">
        <v>56</v>
      </c>
      <c r="W219" s="51">
        <v>3</v>
      </c>
      <c r="X219" s="51">
        <v>18</v>
      </c>
      <c r="Y219" s="65" t="s">
        <v>174</v>
      </c>
      <c r="Z219" s="51" t="s">
        <v>59</v>
      </c>
      <c r="AA219" s="51" t="s">
        <v>59</v>
      </c>
      <c r="AB219" s="51" t="s">
        <v>59</v>
      </c>
      <c r="AC219" s="51" t="s">
        <v>59</v>
      </c>
      <c r="AD219" s="51"/>
      <c r="AE219" s="51"/>
      <c r="AF219" s="51" t="s">
        <v>59</v>
      </c>
      <c r="AG219" s="71"/>
      <c r="AH219" s="71"/>
      <c r="AI219" s="71"/>
      <c r="AJ219" s="71"/>
      <c r="AK219" s="71"/>
      <c r="AL219" s="71"/>
      <c r="AM219" s="51" t="s">
        <v>859</v>
      </c>
    </row>
    <row r="220" ht="336.95" hidden="1" customHeight="1" spans="1:39">
      <c r="A220" s="51">
        <v>3</v>
      </c>
      <c r="B220" s="51" t="s">
        <v>916</v>
      </c>
      <c r="C220" s="51" t="s">
        <v>577</v>
      </c>
      <c r="D220" s="51" t="s">
        <v>941</v>
      </c>
      <c r="E220" s="51" t="s">
        <v>942</v>
      </c>
      <c r="F220" s="51" t="s">
        <v>151</v>
      </c>
      <c r="G220" s="51" t="s">
        <v>431</v>
      </c>
      <c r="H220" s="51" t="s">
        <v>950</v>
      </c>
      <c r="I220" s="51" t="s">
        <v>54</v>
      </c>
      <c r="J220" s="51">
        <v>100</v>
      </c>
      <c r="K220" s="51" t="s">
        <v>533</v>
      </c>
      <c r="L220" s="51" t="s">
        <v>951</v>
      </c>
      <c r="M220" s="51">
        <v>30</v>
      </c>
      <c r="N220" s="51" t="s">
        <v>952</v>
      </c>
      <c r="O220" s="51" t="s">
        <v>953</v>
      </c>
      <c r="P220" s="51" t="s">
        <v>41</v>
      </c>
      <c r="Q220" s="51"/>
      <c r="R220" s="51"/>
      <c r="S220" s="51">
        <v>80</v>
      </c>
      <c r="T220" s="51">
        <v>429</v>
      </c>
      <c r="U220" s="51">
        <v>10</v>
      </c>
      <c r="V220" s="51">
        <v>85</v>
      </c>
      <c r="W220" s="51">
        <v>1</v>
      </c>
      <c r="X220" s="51">
        <v>3</v>
      </c>
      <c r="Y220" s="65" t="s">
        <v>174</v>
      </c>
      <c r="Z220" s="51" t="s">
        <v>59</v>
      </c>
      <c r="AA220" s="51" t="s">
        <v>59</v>
      </c>
      <c r="AB220" s="51" t="s">
        <v>59</v>
      </c>
      <c r="AC220" s="51" t="s">
        <v>59</v>
      </c>
      <c r="AD220" s="51"/>
      <c r="AE220" s="51"/>
      <c r="AF220" s="51" t="s">
        <v>59</v>
      </c>
      <c r="AG220" s="71"/>
      <c r="AH220" s="71"/>
      <c r="AI220" s="71"/>
      <c r="AJ220" s="71"/>
      <c r="AK220" s="71"/>
      <c r="AL220" s="71"/>
      <c r="AM220" s="51" t="s">
        <v>859</v>
      </c>
    </row>
    <row r="221" ht="407.1" hidden="1" customHeight="1" spans="1:39">
      <c r="A221" s="51">
        <v>4</v>
      </c>
      <c r="B221" s="51" t="s">
        <v>916</v>
      </c>
      <c r="C221" s="51" t="s">
        <v>577</v>
      </c>
      <c r="D221" s="51" t="s">
        <v>941</v>
      </c>
      <c r="E221" s="51" t="s">
        <v>942</v>
      </c>
      <c r="F221" s="51" t="s">
        <v>151</v>
      </c>
      <c r="G221" s="51" t="s">
        <v>954</v>
      </c>
      <c r="H221" s="51" t="s">
        <v>955</v>
      </c>
      <c r="I221" s="51" t="s">
        <v>54</v>
      </c>
      <c r="J221" s="51">
        <v>100</v>
      </c>
      <c r="K221" s="51" t="s">
        <v>956</v>
      </c>
      <c r="L221" s="51" t="s">
        <v>957</v>
      </c>
      <c r="M221" s="51">
        <v>30</v>
      </c>
      <c r="N221" s="51" t="s">
        <v>958</v>
      </c>
      <c r="O221" s="51" t="s">
        <v>959</v>
      </c>
      <c r="P221" s="51" t="s">
        <v>42</v>
      </c>
      <c r="Q221" s="51"/>
      <c r="R221" s="51"/>
      <c r="S221" s="51">
        <v>62</v>
      </c>
      <c r="T221" s="51">
        <v>366</v>
      </c>
      <c r="U221" s="51">
        <v>15</v>
      </c>
      <c r="V221" s="51">
        <v>42</v>
      </c>
      <c r="W221" s="51">
        <v>1</v>
      </c>
      <c r="X221" s="51">
        <v>3</v>
      </c>
      <c r="Y221" s="65" t="s">
        <v>174</v>
      </c>
      <c r="Z221" s="51" t="s">
        <v>59</v>
      </c>
      <c r="AA221" s="51" t="s">
        <v>59</v>
      </c>
      <c r="AB221" s="51" t="s">
        <v>59</v>
      </c>
      <c r="AC221" s="51" t="s">
        <v>59</v>
      </c>
      <c r="AD221" s="51"/>
      <c r="AE221" s="51"/>
      <c r="AF221" s="51" t="s">
        <v>59</v>
      </c>
      <c r="AG221" s="71"/>
      <c r="AH221" s="71"/>
      <c r="AI221" s="71"/>
      <c r="AJ221" s="71"/>
      <c r="AK221" s="71"/>
      <c r="AL221" s="71"/>
      <c r="AM221" s="51" t="s">
        <v>859</v>
      </c>
    </row>
    <row r="222" ht="290.1" hidden="1" customHeight="1" spans="1:39">
      <c r="A222" s="51">
        <v>5</v>
      </c>
      <c r="B222" s="51" t="s">
        <v>916</v>
      </c>
      <c r="C222" s="51" t="s">
        <v>577</v>
      </c>
      <c r="D222" s="51" t="s">
        <v>941</v>
      </c>
      <c r="E222" s="51" t="s">
        <v>942</v>
      </c>
      <c r="F222" s="51" t="s">
        <v>151</v>
      </c>
      <c r="G222" s="51" t="s">
        <v>642</v>
      </c>
      <c r="H222" s="51" t="s">
        <v>960</v>
      </c>
      <c r="I222" s="51" t="s">
        <v>54</v>
      </c>
      <c r="J222" s="51">
        <v>100</v>
      </c>
      <c r="K222" s="51" t="s">
        <v>956</v>
      </c>
      <c r="L222" s="51" t="s">
        <v>961</v>
      </c>
      <c r="M222" s="51">
        <v>30</v>
      </c>
      <c r="N222" s="51" t="s">
        <v>962</v>
      </c>
      <c r="O222" s="51" t="s">
        <v>962</v>
      </c>
      <c r="P222" s="51" t="s">
        <v>42</v>
      </c>
      <c r="Q222" s="51"/>
      <c r="R222" s="51"/>
      <c r="S222" s="51">
        <v>311</v>
      </c>
      <c r="T222" s="51">
        <v>911</v>
      </c>
      <c r="U222" s="51">
        <v>3</v>
      </c>
      <c r="V222" s="51">
        <v>11</v>
      </c>
      <c r="W222" s="51">
        <v>0</v>
      </c>
      <c r="X222" s="51">
        <v>0</v>
      </c>
      <c r="Y222" s="65" t="s">
        <v>174</v>
      </c>
      <c r="Z222" s="51" t="s">
        <v>59</v>
      </c>
      <c r="AA222" s="51" t="s">
        <v>59</v>
      </c>
      <c r="AB222" s="51" t="s">
        <v>59</v>
      </c>
      <c r="AC222" s="51" t="s">
        <v>59</v>
      </c>
      <c r="AD222" s="51"/>
      <c r="AE222" s="51"/>
      <c r="AF222" s="51" t="s">
        <v>59</v>
      </c>
      <c r="AG222" s="71"/>
      <c r="AH222" s="71"/>
      <c r="AI222" s="71"/>
      <c r="AJ222" s="71"/>
      <c r="AK222" s="71"/>
      <c r="AL222" s="71"/>
      <c r="AM222" s="51" t="s">
        <v>859</v>
      </c>
    </row>
    <row r="223" ht="290.1" hidden="1" customHeight="1" spans="1:39">
      <c r="A223" s="51">
        <v>6</v>
      </c>
      <c r="B223" s="51" t="s">
        <v>916</v>
      </c>
      <c r="C223" s="51" t="s">
        <v>577</v>
      </c>
      <c r="D223" s="51" t="s">
        <v>941</v>
      </c>
      <c r="E223" s="51" t="s">
        <v>942</v>
      </c>
      <c r="F223" s="51" t="s">
        <v>151</v>
      </c>
      <c r="G223" s="51" t="s">
        <v>860</v>
      </c>
      <c r="H223" s="51" t="s">
        <v>963</v>
      </c>
      <c r="I223" s="51" t="s">
        <v>54</v>
      </c>
      <c r="J223" s="51">
        <v>150</v>
      </c>
      <c r="K223" s="51" t="s">
        <v>956</v>
      </c>
      <c r="L223" s="51" t="s">
        <v>964</v>
      </c>
      <c r="M223" s="51">
        <v>45</v>
      </c>
      <c r="N223" s="51" t="s">
        <v>965</v>
      </c>
      <c r="O223" s="51" t="s">
        <v>965</v>
      </c>
      <c r="P223" s="51" t="s">
        <v>42</v>
      </c>
      <c r="Q223" s="51"/>
      <c r="R223" s="51"/>
      <c r="S223" s="51">
        <v>156</v>
      </c>
      <c r="T223" s="51">
        <v>879</v>
      </c>
      <c r="U223" s="51">
        <v>3</v>
      </c>
      <c r="V223" s="51">
        <v>14</v>
      </c>
      <c r="W223" s="51">
        <v>0</v>
      </c>
      <c r="X223" s="51">
        <v>0</v>
      </c>
      <c r="Y223" s="65" t="s">
        <v>174</v>
      </c>
      <c r="Z223" s="51" t="s">
        <v>59</v>
      </c>
      <c r="AA223" s="51" t="s">
        <v>59</v>
      </c>
      <c r="AB223" s="51" t="s">
        <v>59</v>
      </c>
      <c r="AC223" s="51" t="s">
        <v>59</v>
      </c>
      <c r="AD223" s="51"/>
      <c r="AE223" s="51"/>
      <c r="AF223" s="51" t="s">
        <v>59</v>
      </c>
      <c r="AG223" s="71"/>
      <c r="AH223" s="71"/>
      <c r="AI223" s="71"/>
      <c r="AJ223" s="71"/>
      <c r="AK223" s="71"/>
      <c r="AL223" s="71"/>
      <c r="AM223" s="51" t="s">
        <v>859</v>
      </c>
    </row>
    <row r="224" ht="395.1" hidden="1" customHeight="1" spans="1:39">
      <c r="A224" s="51">
        <v>7</v>
      </c>
      <c r="B224" s="51" t="s">
        <v>916</v>
      </c>
      <c r="C224" s="51" t="s">
        <v>577</v>
      </c>
      <c r="D224" s="51" t="s">
        <v>941</v>
      </c>
      <c r="E224" s="51" t="s">
        <v>942</v>
      </c>
      <c r="F224" s="51" t="s">
        <v>195</v>
      </c>
      <c r="G224" s="51" t="s">
        <v>966</v>
      </c>
      <c r="H224" s="51" t="s">
        <v>967</v>
      </c>
      <c r="I224" s="51" t="s">
        <v>54</v>
      </c>
      <c r="J224" s="51">
        <v>300</v>
      </c>
      <c r="K224" s="51" t="s">
        <v>956</v>
      </c>
      <c r="L224" s="51" t="s">
        <v>968</v>
      </c>
      <c r="M224" s="51">
        <v>150</v>
      </c>
      <c r="N224" s="51" t="s">
        <v>969</v>
      </c>
      <c r="O224" s="51" t="s">
        <v>970</v>
      </c>
      <c r="P224" s="51" t="s">
        <v>41</v>
      </c>
      <c r="Q224" s="51">
        <v>1</v>
      </c>
      <c r="R224" s="51">
        <v>0</v>
      </c>
      <c r="S224" s="51">
        <v>64</v>
      </c>
      <c r="T224" s="51">
        <v>315</v>
      </c>
      <c r="U224" s="51">
        <v>9</v>
      </c>
      <c r="V224" s="51">
        <v>28</v>
      </c>
      <c r="W224" s="51">
        <v>1</v>
      </c>
      <c r="X224" s="51">
        <v>6</v>
      </c>
      <c r="Y224" s="51" t="s">
        <v>201</v>
      </c>
      <c r="Z224" s="51" t="s">
        <v>59</v>
      </c>
      <c r="AA224" s="51" t="s">
        <v>59</v>
      </c>
      <c r="AB224" s="51" t="s">
        <v>59</v>
      </c>
      <c r="AC224" s="51" t="s">
        <v>60</v>
      </c>
      <c r="AD224" s="51" t="s">
        <v>60</v>
      </c>
      <c r="AE224" s="51" t="s">
        <v>60</v>
      </c>
      <c r="AF224" s="51" t="s">
        <v>60</v>
      </c>
      <c r="AG224" s="71"/>
      <c r="AH224" s="71"/>
      <c r="AI224" s="71"/>
      <c r="AJ224" s="71"/>
      <c r="AK224" s="71"/>
      <c r="AL224" s="71"/>
      <c r="AM224" s="51" t="s">
        <v>971</v>
      </c>
    </row>
    <row r="225" s="32" customFormat="1" ht="105" hidden="1" customHeight="1" spans="1:39">
      <c r="A225" s="51" t="s">
        <v>972</v>
      </c>
      <c r="B225" s="51"/>
      <c r="C225" s="51"/>
      <c r="D225" s="51"/>
      <c r="E225" s="51"/>
      <c r="F225" s="51"/>
      <c r="G225" s="51"/>
      <c r="H225" s="51"/>
      <c r="I225" s="51"/>
      <c r="J225" s="51"/>
      <c r="K225" s="51"/>
      <c r="L225" s="51"/>
      <c r="M225" s="51">
        <f>SUM(M226)</f>
        <v>15</v>
      </c>
      <c r="N225" s="59"/>
      <c r="O225" s="51"/>
      <c r="P225" s="51"/>
      <c r="Q225" s="51"/>
      <c r="R225" s="51"/>
      <c r="S225" s="51"/>
      <c r="T225" s="51"/>
      <c r="U225" s="51"/>
      <c r="V225" s="51"/>
      <c r="W225" s="51"/>
      <c r="X225" s="51"/>
      <c r="Y225" s="51"/>
      <c r="Z225" s="51"/>
      <c r="AA225" s="51"/>
      <c r="AB225" s="51"/>
      <c r="AC225" s="51"/>
      <c r="AD225" s="51"/>
      <c r="AE225" s="51"/>
      <c r="AF225" s="51"/>
      <c r="AG225" s="71"/>
      <c r="AH225" s="71"/>
      <c r="AI225" s="71"/>
      <c r="AJ225" s="71"/>
      <c r="AK225" s="71"/>
      <c r="AL225" s="71"/>
      <c r="AM225" s="51"/>
    </row>
    <row r="226" ht="201" hidden="1" spans="1:39">
      <c r="A226" s="51">
        <v>1</v>
      </c>
      <c r="B226" s="51" t="s">
        <v>973</v>
      </c>
      <c r="C226" s="51" t="s">
        <v>577</v>
      </c>
      <c r="D226" s="51" t="s">
        <v>974</v>
      </c>
      <c r="E226" s="51" t="s">
        <v>974</v>
      </c>
      <c r="F226" s="51" t="s">
        <v>260</v>
      </c>
      <c r="G226" s="51" t="s">
        <v>975</v>
      </c>
      <c r="H226" s="51" t="s">
        <v>976</v>
      </c>
      <c r="I226" s="51" t="s">
        <v>54</v>
      </c>
      <c r="J226" s="51">
        <v>1</v>
      </c>
      <c r="K226" s="51" t="s">
        <v>977</v>
      </c>
      <c r="L226" s="51" t="s">
        <v>978</v>
      </c>
      <c r="M226" s="51">
        <v>15</v>
      </c>
      <c r="N226" s="51" t="s">
        <v>979</v>
      </c>
      <c r="O226" s="51" t="s">
        <v>979</v>
      </c>
      <c r="P226" s="51" t="s">
        <v>41</v>
      </c>
      <c r="Q226" s="51">
        <v>1</v>
      </c>
      <c r="R226" s="51">
        <v>0</v>
      </c>
      <c r="S226" s="51">
        <v>927</v>
      </c>
      <c r="T226" s="51">
        <v>4343</v>
      </c>
      <c r="U226" s="51">
        <v>26</v>
      </c>
      <c r="V226" s="51">
        <v>96</v>
      </c>
      <c r="W226" s="51">
        <v>9</v>
      </c>
      <c r="X226" s="51">
        <v>35</v>
      </c>
      <c r="Y226" s="51" t="s">
        <v>188</v>
      </c>
      <c r="Z226" s="51" t="s">
        <v>59</v>
      </c>
      <c r="AA226" s="51" t="s">
        <v>60</v>
      </c>
      <c r="AB226" s="51" t="s">
        <v>59</v>
      </c>
      <c r="AC226" s="51" t="s">
        <v>60</v>
      </c>
      <c r="AD226" s="51" t="s">
        <v>60</v>
      </c>
      <c r="AE226" s="51" t="s">
        <v>60</v>
      </c>
      <c r="AF226" s="51" t="s">
        <v>312</v>
      </c>
      <c r="AG226" s="71"/>
      <c r="AH226" s="71"/>
      <c r="AI226" s="71"/>
      <c r="AJ226" s="71"/>
      <c r="AK226" s="71"/>
      <c r="AL226" s="71"/>
      <c r="AM226" s="51"/>
    </row>
    <row r="227" s="32" customFormat="1" ht="110.1" hidden="1" customHeight="1" spans="1:39">
      <c r="A227" s="51" t="s">
        <v>980</v>
      </c>
      <c r="B227" s="51"/>
      <c r="C227" s="51"/>
      <c r="D227" s="51"/>
      <c r="E227" s="51"/>
      <c r="F227" s="51"/>
      <c r="G227" s="51"/>
      <c r="H227" s="51"/>
      <c r="I227" s="51"/>
      <c r="J227" s="51"/>
      <c r="K227" s="51"/>
      <c r="L227" s="51"/>
      <c r="M227" s="51">
        <f>SUM(M228:M259)</f>
        <v>328.5</v>
      </c>
      <c r="N227" s="59"/>
      <c r="O227" s="51"/>
      <c r="P227" s="51"/>
      <c r="Q227" s="51"/>
      <c r="R227" s="51"/>
      <c r="S227" s="51"/>
      <c r="T227" s="51"/>
      <c r="U227" s="51"/>
      <c r="V227" s="51"/>
      <c r="W227" s="51"/>
      <c r="X227" s="51"/>
      <c r="Y227" s="51"/>
      <c r="Z227" s="51"/>
      <c r="AA227" s="51"/>
      <c r="AB227" s="51"/>
      <c r="AC227" s="51"/>
      <c r="AD227" s="51"/>
      <c r="AE227" s="51"/>
      <c r="AF227" s="51"/>
      <c r="AG227" s="71"/>
      <c r="AH227" s="71"/>
      <c r="AI227" s="71"/>
      <c r="AJ227" s="71"/>
      <c r="AK227" s="71"/>
      <c r="AL227" s="71"/>
      <c r="AM227" s="51"/>
    </row>
    <row r="228" s="32" customFormat="1" ht="402" hidden="1" customHeight="1" spans="1:39">
      <c r="A228" s="51">
        <v>1</v>
      </c>
      <c r="B228" s="51" t="s">
        <v>47</v>
      </c>
      <c r="C228" s="51" t="s">
        <v>577</v>
      </c>
      <c r="D228" s="51" t="s">
        <v>578</v>
      </c>
      <c r="E228" s="51" t="s">
        <v>981</v>
      </c>
      <c r="F228" s="51" t="s">
        <v>108</v>
      </c>
      <c r="G228" s="51"/>
      <c r="H228" s="51" t="s">
        <v>982</v>
      </c>
      <c r="I228" s="51" t="s">
        <v>54</v>
      </c>
      <c r="J228" s="52">
        <v>2</v>
      </c>
      <c r="K228" s="51" t="s">
        <v>170</v>
      </c>
      <c r="L228" s="51" t="s">
        <v>983</v>
      </c>
      <c r="M228" s="51">
        <v>20</v>
      </c>
      <c r="N228" s="60" t="s">
        <v>984</v>
      </c>
      <c r="O228" s="51" t="s">
        <v>985</v>
      </c>
      <c r="P228" s="51" t="s">
        <v>133</v>
      </c>
      <c r="Q228" s="52">
        <v>1</v>
      </c>
      <c r="R228" s="52">
        <v>1</v>
      </c>
      <c r="S228" s="52">
        <v>200</v>
      </c>
      <c r="T228" s="52">
        <v>1300</v>
      </c>
      <c r="U228" s="52">
        <v>8</v>
      </c>
      <c r="V228" s="52">
        <v>40</v>
      </c>
      <c r="W228" s="52">
        <v>0</v>
      </c>
      <c r="X228" s="52">
        <v>0</v>
      </c>
      <c r="Y228" s="51" t="s">
        <v>134</v>
      </c>
      <c r="Z228" s="51" t="s">
        <v>59</v>
      </c>
      <c r="AA228" s="51" t="s">
        <v>59</v>
      </c>
      <c r="AB228" s="51" t="s">
        <v>59</v>
      </c>
      <c r="AC228" s="51" t="s">
        <v>60</v>
      </c>
      <c r="AD228" s="52"/>
      <c r="AE228" s="52"/>
      <c r="AF228" s="51" t="s">
        <v>59</v>
      </c>
      <c r="AG228" s="71"/>
      <c r="AH228" s="71"/>
      <c r="AI228" s="71"/>
      <c r="AJ228" s="71"/>
      <c r="AK228" s="71"/>
      <c r="AL228" s="71"/>
      <c r="AM228" s="51" t="s">
        <v>117</v>
      </c>
    </row>
    <row r="229" ht="275.1" hidden="1" customHeight="1" spans="1:39">
      <c r="A229" s="51">
        <v>2</v>
      </c>
      <c r="B229" s="51" t="s">
        <v>47</v>
      </c>
      <c r="C229" s="51" t="s">
        <v>577</v>
      </c>
      <c r="D229" s="51" t="s">
        <v>578</v>
      </c>
      <c r="E229" s="51" t="s">
        <v>981</v>
      </c>
      <c r="F229" s="51" t="s">
        <v>151</v>
      </c>
      <c r="G229" s="51" t="s">
        <v>235</v>
      </c>
      <c r="H229" s="51" t="s">
        <v>986</v>
      </c>
      <c r="I229" s="51" t="s">
        <v>54</v>
      </c>
      <c r="J229" s="51">
        <v>1</v>
      </c>
      <c r="K229" s="51" t="s">
        <v>263</v>
      </c>
      <c r="L229" s="51" t="s">
        <v>987</v>
      </c>
      <c r="M229" s="51">
        <v>40</v>
      </c>
      <c r="N229" s="51" t="s">
        <v>988</v>
      </c>
      <c r="O229" s="51" t="str">
        <f>N229</f>
        <v>对扶贫、衔接资金项目资产进行管护，持续发挥效益，助力乡村振兴</v>
      </c>
      <c r="P229" s="51" t="s">
        <v>312</v>
      </c>
      <c r="Q229" s="51"/>
      <c r="R229" s="51"/>
      <c r="S229" s="51">
        <v>120</v>
      </c>
      <c r="T229" s="51">
        <v>152</v>
      </c>
      <c r="U229" s="51">
        <v>100</v>
      </c>
      <c r="V229" s="51">
        <v>130</v>
      </c>
      <c r="W229" s="51">
        <v>20</v>
      </c>
      <c r="X229" s="51">
        <v>22</v>
      </c>
      <c r="Y229" s="65" t="s">
        <v>174</v>
      </c>
      <c r="Z229" s="51" t="s">
        <v>59</v>
      </c>
      <c r="AA229" s="51" t="s">
        <v>59</v>
      </c>
      <c r="AB229" s="51" t="s">
        <v>59</v>
      </c>
      <c r="AC229" s="51" t="s">
        <v>59</v>
      </c>
      <c r="AD229" s="51"/>
      <c r="AE229" s="51"/>
      <c r="AF229" s="51" t="s">
        <v>59</v>
      </c>
      <c r="AG229" s="71"/>
      <c r="AH229" s="71"/>
      <c r="AI229" s="71"/>
      <c r="AJ229" s="71"/>
      <c r="AK229" s="71"/>
      <c r="AL229" s="71"/>
      <c r="AM229" s="51"/>
    </row>
    <row r="230" ht="408.95" hidden="1" customHeight="1" spans="1:39">
      <c r="A230" s="51">
        <v>3</v>
      </c>
      <c r="B230" s="51" t="s">
        <v>47</v>
      </c>
      <c r="C230" s="51" t="s">
        <v>577</v>
      </c>
      <c r="D230" s="51" t="s">
        <v>578</v>
      </c>
      <c r="E230" s="51" t="s">
        <v>981</v>
      </c>
      <c r="F230" s="51" t="s">
        <v>167</v>
      </c>
      <c r="G230" s="51" t="s">
        <v>235</v>
      </c>
      <c r="H230" s="51" t="s">
        <v>989</v>
      </c>
      <c r="I230" s="51" t="s">
        <v>990</v>
      </c>
      <c r="J230" s="51">
        <v>308</v>
      </c>
      <c r="K230" s="51" t="s">
        <v>343</v>
      </c>
      <c r="L230" s="61" t="s">
        <v>991</v>
      </c>
      <c r="M230" s="51">
        <v>127</v>
      </c>
      <c r="N230" s="51" t="s">
        <v>992</v>
      </c>
      <c r="O230" s="51" t="s">
        <v>993</v>
      </c>
      <c r="P230" s="51" t="s">
        <v>240</v>
      </c>
      <c r="Q230" s="51">
        <v>4</v>
      </c>
      <c r="R230" s="51">
        <v>4</v>
      </c>
      <c r="S230" s="51">
        <v>2499</v>
      </c>
      <c r="T230" s="51">
        <v>10885</v>
      </c>
      <c r="U230" s="51">
        <v>193</v>
      </c>
      <c r="V230" s="51">
        <v>843</v>
      </c>
      <c r="W230" s="51">
        <v>39</v>
      </c>
      <c r="X230" s="51">
        <v>76</v>
      </c>
      <c r="Y230" s="51" t="s">
        <v>174</v>
      </c>
      <c r="Z230" s="51" t="s">
        <v>59</v>
      </c>
      <c r="AA230" s="51" t="s">
        <v>60</v>
      </c>
      <c r="AB230" s="51" t="s">
        <v>59</v>
      </c>
      <c r="AC230" s="51" t="s">
        <v>60</v>
      </c>
      <c r="AD230" s="51" t="s">
        <v>60</v>
      </c>
      <c r="AE230" s="51" t="s">
        <v>60</v>
      </c>
      <c r="AF230" s="51" t="s">
        <v>60</v>
      </c>
      <c r="AG230" s="71"/>
      <c r="AH230" s="71"/>
      <c r="AI230" s="71"/>
      <c r="AJ230" s="71"/>
      <c r="AK230" s="71"/>
      <c r="AL230" s="71"/>
      <c r="AM230" s="51"/>
    </row>
    <row r="231" ht="408.95" hidden="1" customHeight="1" spans="1:39">
      <c r="A231" s="51"/>
      <c r="B231" s="51"/>
      <c r="C231" s="51"/>
      <c r="D231" s="51"/>
      <c r="E231" s="51"/>
      <c r="F231" s="51"/>
      <c r="G231" s="51"/>
      <c r="H231" s="51"/>
      <c r="I231" s="51"/>
      <c r="J231" s="51"/>
      <c r="K231" s="51"/>
      <c r="L231" s="61"/>
      <c r="M231" s="51"/>
      <c r="N231" s="51"/>
      <c r="O231" s="51"/>
      <c r="P231" s="51"/>
      <c r="Q231" s="51"/>
      <c r="R231" s="51"/>
      <c r="S231" s="51"/>
      <c r="T231" s="51"/>
      <c r="U231" s="51"/>
      <c r="V231" s="51"/>
      <c r="W231" s="51"/>
      <c r="X231" s="51"/>
      <c r="Y231" s="51"/>
      <c r="Z231" s="51"/>
      <c r="AA231" s="51"/>
      <c r="AB231" s="51"/>
      <c r="AC231" s="51"/>
      <c r="AD231" s="51"/>
      <c r="AE231" s="51"/>
      <c r="AF231" s="51"/>
      <c r="AG231" s="71"/>
      <c r="AH231" s="71"/>
      <c r="AI231" s="71"/>
      <c r="AJ231" s="71"/>
      <c r="AK231" s="71"/>
      <c r="AL231" s="71"/>
      <c r="AM231" s="51"/>
    </row>
    <row r="232" ht="408.95" hidden="1" customHeight="1" spans="1:39">
      <c r="A232" s="51"/>
      <c r="B232" s="51"/>
      <c r="C232" s="51"/>
      <c r="D232" s="51"/>
      <c r="E232" s="51"/>
      <c r="F232" s="51"/>
      <c r="G232" s="51"/>
      <c r="H232" s="51"/>
      <c r="I232" s="51"/>
      <c r="J232" s="51"/>
      <c r="K232" s="51"/>
      <c r="L232" s="61"/>
      <c r="M232" s="51"/>
      <c r="N232" s="51"/>
      <c r="O232" s="51"/>
      <c r="P232" s="51"/>
      <c r="Q232" s="51"/>
      <c r="R232" s="51"/>
      <c r="S232" s="51"/>
      <c r="T232" s="51"/>
      <c r="U232" s="51"/>
      <c r="V232" s="51"/>
      <c r="W232" s="51"/>
      <c r="X232" s="51"/>
      <c r="Y232" s="51"/>
      <c r="Z232" s="51"/>
      <c r="AA232" s="51"/>
      <c r="AB232" s="51"/>
      <c r="AC232" s="51"/>
      <c r="AD232" s="51"/>
      <c r="AE232" s="51"/>
      <c r="AF232" s="51"/>
      <c r="AG232" s="71"/>
      <c r="AH232" s="71"/>
      <c r="AI232" s="71"/>
      <c r="AJ232" s="71"/>
      <c r="AK232" s="71"/>
      <c r="AL232" s="71"/>
      <c r="AM232" s="51"/>
    </row>
    <row r="233" ht="408.95" hidden="1" customHeight="1" spans="1:39">
      <c r="A233" s="51"/>
      <c r="B233" s="51"/>
      <c r="C233" s="51"/>
      <c r="D233" s="51"/>
      <c r="E233" s="51"/>
      <c r="F233" s="51"/>
      <c r="G233" s="51"/>
      <c r="H233" s="51"/>
      <c r="I233" s="51"/>
      <c r="J233" s="51"/>
      <c r="K233" s="51"/>
      <c r="L233" s="61"/>
      <c r="M233" s="51"/>
      <c r="N233" s="51"/>
      <c r="O233" s="51"/>
      <c r="P233" s="51"/>
      <c r="Q233" s="51"/>
      <c r="R233" s="51"/>
      <c r="S233" s="51"/>
      <c r="T233" s="51"/>
      <c r="U233" s="51"/>
      <c r="V233" s="51"/>
      <c r="W233" s="51"/>
      <c r="X233" s="51"/>
      <c r="Y233" s="51"/>
      <c r="Z233" s="51"/>
      <c r="AA233" s="51"/>
      <c r="AB233" s="51"/>
      <c r="AC233" s="51"/>
      <c r="AD233" s="51"/>
      <c r="AE233" s="51"/>
      <c r="AF233" s="51"/>
      <c r="AG233" s="71"/>
      <c r="AH233" s="71"/>
      <c r="AI233" s="71"/>
      <c r="AJ233" s="71"/>
      <c r="AK233" s="71"/>
      <c r="AL233" s="71"/>
      <c r="AM233" s="51"/>
    </row>
    <row r="234" ht="408.95" hidden="1" customHeight="1" spans="1:39">
      <c r="A234" s="51"/>
      <c r="B234" s="51"/>
      <c r="C234" s="51"/>
      <c r="D234" s="51"/>
      <c r="E234" s="51"/>
      <c r="F234" s="51"/>
      <c r="G234" s="51"/>
      <c r="H234" s="51"/>
      <c r="I234" s="51"/>
      <c r="J234" s="51"/>
      <c r="K234" s="51"/>
      <c r="L234" s="61"/>
      <c r="M234" s="51"/>
      <c r="N234" s="51"/>
      <c r="O234" s="51"/>
      <c r="P234" s="51"/>
      <c r="Q234" s="51"/>
      <c r="R234" s="51"/>
      <c r="S234" s="51"/>
      <c r="T234" s="51"/>
      <c r="U234" s="51"/>
      <c r="V234" s="51"/>
      <c r="W234" s="51"/>
      <c r="X234" s="51"/>
      <c r="Y234" s="51"/>
      <c r="Z234" s="51"/>
      <c r="AA234" s="51"/>
      <c r="AB234" s="51"/>
      <c r="AC234" s="51"/>
      <c r="AD234" s="51"/>
      <c r="AE234" s="51"/>
      <c r="AF234" s="51"/>
      <c r="AG234" s="71"/>
      <c r="AH234" s="71"/>
      <c r="AI234" s="71"/>
      <c r="AJ234" s="71"/>
      <c r="AK234" s="71"/>
      <c r="AL234" s="71"/>
      <c r="AM234" s="51"/>
    </row>
    <row r="235" ht="408.95" hidden="1" customHeight="1" spans="1:39">
      <c r="A235" s="51"/>
      <c r="B235" s="51"/>
      <c r="C235" s="51"/>
      <c r="D235" s="51"/>
      <c r="E235" s="51"/>
      <c r="F235" s="51"/>
      <c r="G235" s="51"/>
      <c r="H235" s="51"/>
      <c r="I235" s="51"/>
      <c r="J235" s="51"/>
      <c r="K235" s="51"/>
      <c r="L235" s="61"/>
      <c r="M235" s="51"/>
      <c r="N235" s="51"/>
      <c r="O235" s="51"/>
      <c r="P235" s="51"/>
      <c r="Q235" s="51"/>
      <c r="R235" s="51"/>
      <c r="S235" s="51"/>
      <c r="T235" s="51"/>
      <c r="U235" s="51"/>
      <c r="V235" s="51"/>
      <c r="W235" s="51"/>
      <c r="X235" s="51"/>
      <c r="Y235" s="51"/>
      <c r="Z235" s="51"/>
      <c r="AA235" s="51"/>
      <c r="AB235" s="51"/>
      <c r="AC235" s="51"/>
      <c r="AD235" s="51"/>
      <c r="AE235" s="51"/>
      <c r="AF235" s="51"/>
      <c r="AG235" s="71"/>
      <c r="AH235" s="71"/>
      <c r="AI235" s="71"/>
      <c r="AJ235" s="71"/>
      <c r="AK235" s="71"/>
      <c r="AL235" s="71"/>
      <c r="AM235" s="51"/>
    </row>
    <row r="236" ht="408.95" hidden="1" customHeight="1" spans="1:39">
      <c r="A236" s="51"/>
      <c r="B236" s="51"/>
      <c r="C236" s="51"/>
      <c r="D236" s="51"/>
      <c r="E236" s="51"/>
      <c r="F236" s="51"/>
      <c r="G236" s="51"/>
      <c r="H236" s="51"/>
      <c r="I236" s="51"/>
      <c r="J236" s="51"/>
      <c r="K236" s="51"/>
      <c r="L236" s="61"/>
      <c r="M236" s="51"/>
      <c r="N236" s="51"/>
      <c r="O236" s="51"/>
      <c r="P236" s="51"/>
      <c r="Q236" s="51"/>
      <c r="R236" s="51"/>
      <c r="S236" s="51"/>
      <c r="T236" s="51"/>
      <c r="U236" s="51"/>
      <c r="V236" s="51"/>
      <c r="W236" s="51"/>
      <c r="X236" s="51"/>
      <c r="Y236" s="51"/>
      <c r="Z236" s="51"/>
      <c r="AA236" s="51"/>
      <c r="AB236" s="51"/>
      <c r="AC236" s="51"/>
      <c r="AD236" s="51"/>
      <c r="AE236" s="51"/>
      <c r="AF236" s="51"/>
      <c r="AG236" s="71"/>
      <c r="AH236" s="71"/>
      <c r="AI236" s="71"/>
      <c r="AJ236" s="71"/>
      <c r="AK236" s="71"/>
      <c r="AL236" s="71"/>
      <c r="AM236" s="51"/>
    </row>
    <row r="237" ht="408.95" hidden="1" customHeight="1" spans="1:39">
      <c r="A237" s="51"/>
      <c r="B237" s="51"/>
      <c r="C237" s="51"/>
      <c r="D237" s="51"/>
      <c r="E237" s="51"/>
      <c r="F237" s="51"/>
      <c r="G237" s="51"/>
      <c r="H237" s="51"/>
      <c r="I237" s="51"/>
      <c r="J237" s="51"/>
      <c r="K237" s="51"/>
      <c r="L237" s="61"/>
      <c r="M237" s="51"/>
      <c r="N237" s="51"/>
      <c r="O237" s="51"/>
      <c r="P237" s="51"/>
      <c r="Q237" s="51"/>
      <c r="R237" s="51"/>
      <c r="S237" s="51"/>
      <c r="T237" s="51"/>
      <c r="U237" s="51"/>
      <c r="V237" s="51"/>
      <c r="W237" s="51"/>
      <c r="X237" s="51"/>
      <c r="Y237" s="51"/>
      <c r="Z237" s="51"/>
      <c r="AA237" s="51"/>
      <c r="AB237" s="51"/>
      <c r="AC237" s="51"/>
      <c r="AD237" s="51"/>
      <c r="AE237" s="51"/>
      <c r="AF237" s="51"/>
      <c r="AG237" s="71"/>
      <c r="AH237" s="71"/>
      <c r="AI237" s="71"/>
      <c r="AJ237" s="71"/>
      <c r="AK237" s="71"/>
      <c r="AL237" s="71"/>
      <c r="AM237" s="51"/>
    </row>
    <row r="238" ht="408.95" hidden="1" customHeight="1" spans="1:39">
      <c r="A238" s="51"/>
      <c r="B238" s="51"/>
      <c r="C238" s="51"/>
      <c r="D238" s="51"/>
      <c r="E238" s="51"/>
      <c r="F238" s="51"/>
      <c r="G238" s="51"/>
      <c r="H238" s="51"/>
      <c r="I238" s="51"/>
      <c r="J238" s="51"/>
      <c r="K238" s="51"/>
      <c r="L238" s="61"/>
      <c r="M238" s="51"/>
      <c r="N238" s="51"/>
      <c r="O238" s="51"/>
      <c r="P238" s="51"/>
      <c r="Q238" s="51"/>
      <c r="R238" s="51"/>
      <c r="S238" s="51"/>
      <c r="T238" s="51"/>
      <c r="U238" s="51"/>
      <c r="V238" s="51"/>
      <c r="W238" s="51"/>
      <c r="X238" s="51"/>
      <c r="Y238" s="51"/>
      <c r="Z238" s="51"/>
      <c r="AA238" s="51"/>
      <c r="AB238" s="51"/>
      <c r="AC238" s="51"/>
      <c r="AD238" s="51"/>
      <c r="AE238" s="51"/>
      <c r="AF238" s="51"/>
      <c r="AG238" s="71"/>
      <c r="AH238" s="71"/>
      <c r="AI238" s="71"/>
      <c r="AJ238" s="71"/>
      <c r="AK238" s="71"/>
      <c r="AL238" s="71"/>
      <c r="AM238" s="51"/>
    </row>
    <row r="239" ht="185.1" hidden="1" customHeight="1" spans="1:39">
      <c r="A239" s="51"/>
      <c r="B239" s="51"/>
      <c r="C239" s="51"/>
      <c r="D239" s="51"/>
      <c r="E239" s="51"/>
      <c r="F239" s="51"/>
      <c r="G239" s="51"/>
      <c r="H239" s="51"/>
      <c r="I239" s="51"/>
      <c r="J239" s="51"/>
      <c r="K239" s="51"/>
      <c r="L239" s="61"/>
      <c r="M239" s="51"/>
      <c r="N239" s="51"/>
      <c r="O239" s="51"/>
      <c r="P239" s="51"/>
      <c r="Q239" s="51"/>
      <c r="R239" s="51"/>
      <c r="S239" s="51"/>
      <c r="T239" s="51"/>
      <c r="U239" s="51"/>
      <c r="V239" s="51"/>
      <c r="W239" s="51"/>
      <c r="X239" s="51"/>
      <c r="Y239" s="51"/>
      <c r="Z239" s="51"/>
      <c r="AA239" s="51"/>
      <c r="AB239" s="51"/>
      <c r="AC239" s="51"/>
      <c r="AD239" s="51"/>
      <c r="AE239" s="51"/>
      <c r="AF239" s="51"/>
      <c r="AG239" s="71"/>
      <c r="AH239" s="71"/>
      <c r="AI239" s="71"/>
      <c r="AJ239" s="71"/>
      <c r="AK239" s="71"/>
      <c r="AL239" s="71"/>
      <c r="AM239" s="51"/>
    </row>
    <row r="240" s="39" customFormat="1" ht="288" customHeight="1" spans="1:39">
      <c r="A240" s="51">
        <v>4</v>
      </c>
      <c r="B240" s="51" t="s">
        <v>47</v>
      </c>
      <c r="C240" s="51" t="s">
        <v>577</v>
      </c>
      <c r="D240" s="51" t="s">
        <v>578</v>
      </c>
      <c r="E240" s="51" t="s">
        <v>981</v>
      </c>
      <c r="F240" s="51" t="s">
        <v>181</v>
      </c>
      <c r="G240" s="51" t="s">
        <v>994</v>
      </c>
      <c r="H240" s="51" t="s">
        <v>995</v>
      </c>
      <c r="I240" s="51" t="s">
        <v>990</v>
      </c>
      <c r="J240" s="51"/>
      <c r="K240" s="51"/>
      <c r="L240" s="51" t="s">
        <v>996</v>
      </c>
      <c r="M240" s="51">
        <v>20</v>
      </c>
      <c r="N240" s="51" t="s">
        <v>992</v>
      </c>
      <c r="O240" s="51" t="s">
        <v>992</v>
      </c>
      <c r="P240" s="51" t="s">
        <v>997</v>
      </c>
      <c r="Q240" s="51">
        <v>2</v>
      </c>
      <c r="R240" s="51">
        <v>1</v>
      </c>
      <c r="S240" s="51">
        <v>773</v>
      </c>
      <c r="T240" s="51">
        <v>4154</v>
      </c>
      <c r="U240" s="51">
        <v>71</v>
      </c>
      <c r="V240" s="51">
        <v>384</v>
      </c>
      <c r="W240" s="51">
        <v>8</v>
      </c>
      <c r="X240" s="51">
        <v>39</v>
      </c>
      <c r="Y240" s="65" t="s">
        <v>188</v>
      </c>
      <c r="Z240" s="51" t="s">
        <v>59</v>
      </c>
      <c r="AA240" s="51" t="s">
        <v>60</v>
      </c>
      <c r="AB240" s="51" t="s">
        <v>59</v>
      </c>
      <c r="AC240" s="51" t="s">
        <v>60</v>
      </c>
      <c r="AD240" s="51" t="s">
        <v>60</v>
      </c>
      <c r="AE240" s="51" t="s">
        <v>60</v>
      </c>
      <c r="AF240" s="51" t="s">
        <v>59</v>
      </c>
      <c r="AG240" s="51" t="s">
        <v>59</v>
      </c>
      <c r="AH240" s="56" t="s">
        <v>60</v>
      </c>
      <c r="AI240" s="56" t="s">
        <v>59</v>
      </c>
      <c r="AJ240" s="56" t="s">
        <v>189</v>
      </c>
      <c r="AK240" s="51"/>
      <c r="AL240" s="51">
        <v>20</v>
      </c>
      <c r="AM240" s="51"/>
    </row>
    <row r="241" s="39" customFormat="1" ht="288" customHeight="1" spans="1:39">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65"/>
      <c r="Z241" s="51"/>
      <c r="AA241" s="51"/>
      <c r="AB241" s="51"/>
      <c r="AC241" s="51"/>
      <c r="AD241" s="51"/>
      <c r="AE241" s="51"/>
      <c r="AF241" s="51"/>
      <c r="AG241" s="51"/>
      <c r="AH241" s="67"/>
      <c r="AI241" s="67"/>
      <c r="AJ241" s="67"/>
      <c r="AK241" s="51"/>
      <c r="AL241" s="51"/>
      <c r="AM241" s="51"/>
    </row>
    <row r="242" s="39" customFormat="1" ht="288" customHeight="1" spans="1:39">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7"/>
      <c r="AI242" s="57"/>
      <c r="AJ242" s="57"/>
      <c r="AK242" s="51"/>
      <c r="AL242" s="51"/>
      <c r="AM242" s="51"/>
    </row>
    <row r="243" ht="365.1" hidden="1" customHeight="1" spans="1:39">
      <c r="A243" s="51">
        <v>5</v>
      </c>
      <c r="B243" s="55" t="s">
        <v>47</v>
      </c>
      <c r="C243" s="55" t="s">
        <v>577</v>
      </c>
      <c r="D243" s="55" t="s">
        <v>578</v>
      </c>
      <c r="E243" s="55" t="s">
        <v>981</v>
      </c>
      <c r="F243" s="55" t="s">
        <v>195</v>
      </c>
      <c r="G243" s="55" t="s">
        <v>998</v>
      </c>
      <c r="H243" s="55" t="s">
        <v>999</v>
      </c>
      <c r="I243" s="55" t="s">
        <v>54</v>
      </c>
      <c r="J243" s="55"/>
      <c r="K243" s="55"/>
      <c r="L243" s="55" t="s">
        <v>1000</v>
      </c>
      <c r="M243" s="55">
        <v>5.8</v>
      </c>
      <c r="N243" s="55" t="s">
        <v>992</v>
      </c>
      <c r="O243" s="55" t="s">
        <v>992</v>
      </c>
      <c r="P243" s="55" t="s">
        <v>240</v>
      </c>
      <c r="Q243" s="55">
        <v>1</v>
      </c>
      <c r="R243" s="55">
        <v>1</v>
      </c>
      <c r="S243" s="55">
        <f>99+138+212</f>
        <v>449</v>
      </c>
      <c r="T243" s="55">
        <f>478+606+927</f>
        <v>2011</v>
      </c>
      <c r="U243" s="55">
        <f>3+12+5</f>
        <v>20</v>
      </c>
      <c r="V243" s="55">
        <f>8+56+18</f>
        <v>82</v>
      </c>
      <c r="W243" s="55">
        <f>1+0+3</f>
        <v>4</v>
      </c>
      <c r="X243" s="55">
        <f>6+0+12</f>
        <v>18</v>
      </c>
      <c r="Y243" s="55" t="s">
        <v>188</v>
      </c>
      <c r="Z243" s="55" t="s">
        <v>60</v>
      </c>
      <c r="AA243" s="55" t="s">
        <v>60</v>
      </c>
      <c r="AB243" s="55" t="s">
        <v>60</v>
      </c>
      <c r="AC243" s="55" t="s">
        <v>60</v>
      </c>
      <c r="AD243" s="55" t="s">
        <v>60</v>
      </c>
      <c r="AE243" s="55" t="s">
        <v>60</v>
      </c>
      <c r="AF243" s="55" t="s">
        <v>60</v>
      </c>
      <c r="AG243" s="78"/>
      <c r="AH243" s="95"/>
      <c r="AI243" s="95"/>
      <c r="AJ243" s="95"/>
      <c r="AK243" s="94"/>
      <c r="AL243" s="94"/>
      <c r="AM243" s="55"/>
    </row>
    <row r="244" ht="321.95" hidden="1" customHeight="1" spans="1:39">
      <c r="A244" s="51"/>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96"/>
      <c r="AH244" s="78"/>
      <c r="AI244" s="78"/>
      <c r="AJ244" s="78"/>
      <c r="AK244" s="94"/>
      <c r="AL244" s="94"/>
      <c r="AM244" s="55"/>
    </row>
    <row r="245" ht="245.1" hidden="1" customHeight="1" spans="1:39">
      <c r="A245" s="51">
        <v>6</v>
      </c>
      <c r="B245" s="51" t="s">
        <v>47</v>
      </c>
      <c r="C245" s="51" t="s">
        <v>577</v>
      </c>
      <c r="D245" s="51" t="s">
        <v>578</v>
      </c>
      <c r="E245" s="51" t="s">
        <v>981</v>
      </c>
      <c r="F245" s="51" t="s">
        <v>218</v>
      </c>
      <c r="G245" s="51"/>
      <c r="H245" s="51" t="s">
        <v>1001</v>
      </c>
      <c r="I245" s="51" t="s">
        <v>54</v>
      </c>
      <c r="J245" s="51">
        <v>1</v>
      </c>
      <c r="K245" s="51" t="s">
        <v>170</v>
      </c>
      <c r="L245" s="51" t="s">
        <v>1002</v>
      </c>
      <c r="M245" s="51">
        <v>20</v>
      </c>
      <c r="N245" s="51" t="s">
        <v>1003</v>
      </c>
      <c r="O245" s="51" t="s">
        <v>1004</v>
      </c>
      <c r="P245" s="51" t="s">
        <v>133</v>
      </c>
      <c r="Q245" s="51">
        <v>5</v>
      </c>
      <c r="R245" s="51">
        <v>9</v>
      </c>
      <c r="S245" s="51">
        <v>210</v>
      </c>
      <c r="T245" s="51">
        <v>1350</v>
      </c>
      <c r="U245" s="51">
        <v>70</v>
      </c>
      <c r="V245" s="51">
        <v>415</v>
      </c>
      <c r="W245" s="51">
        <v>5</v>
      </c>
      <c r="X245" s="51">
        <v>35</v>
      </c>
      <c r="Y245" s="51" t="s">
        <v>58</v>
      </c>
      <c r="Z245" s="51" t="s">
        <v>59</v>
      </c>
      <c r="AA245" s="51" t="s">
        <v>60</v>
      </c>
      <c r="AB245" s="51" t="s">
        <v>59</v>
      </c>
      <c r="AC245" s="51" t="s">
        <v>60</v>
      </c>
      <c r="AD245" s="51" t="s">
        <v>60</v>
      </c>
      <c r="AE245" s="51" t="s">
        <v>60</v>
      </c>
      <c r="AF245" s="51" t="s">
        <v>60</v>
      </c>
      <c r="AG245" s="71"/>
      <c r="AH245" s="71"/>
      <c r="AI245" s="71"/>
      <c r="AJ245" s="71"/>
      <c r="AK245" s="71"/>
      <c r="AL245" s="71"/>
      <c r="AM245" s="51"/>
    </row>
    <row r="246" ht="327" hidden="1" customHeight="1" spans="1:39">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71"/>
      <c r="AH246" s="71"/>
      <c r="AI246" s="71"/>
      <c r="AJ246" s="71"/>
      <c r="AK246" s="71"/>
      <c r="AL246" s="71"/>
      <c r="AM246" s="51"/>
    </row>
    <row r="247" ht="360" hidden="1" customHeight="1" spans="1:39">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71"/>
      <c r="AH247" s="71"/>
      <c r="AI247" s="71"/>
      <c r="AJ247" s="71"/>
      <c r="AK247" s="71"/>
      <c r="AL247" s="71"/>
      <c r="AM247" s="51"/>
    </row>
    <row r="248" ht="276.95" hidden="1" customHeight="1" spans="1:39">
      <c r="A248" s="51">
        <v>7</v>
      </c>
      <c r="B248" s="51" t="s">
        <v>47</v>
      </c>
      <c r="C248" s="51" t="s">
        <v>577</v>
      </c>
      <c r="D248" s="51" t="s">
        <v>578</v>
      </c>
      <c r="E248" s="51" t="s">
        <v>981</v>
      </c>
      <c r="F248" s="51" t="s">
        <v>234</v>
      </c>
      <c r="G248" s="51" t="s">
        <v>235</v>
      </c>
      <c r="H248" s="51" t="s">
        <v>1005</v>
      </c>
      <c r="I248" s="51" t="s">
        <v>54</v>
      </c>
      <c r="J248" s="51">
        <v>1</v>
      </c>
      <c r="K248" s="51" t="s">
        <v>170</v>
      </c>
      <c r="L248" s="51" t="s">
        <v>1006</v>
      </c>
      <c r="M248" s="51">
        <v>14</v>
      </c>
      <c r="N248" s="51" t="s">
        <v>1007</v>
      </c>
      <c r="O248" s="51" t="s">
        <v>1007</v>
      </c>
      <c r="P248" s="51" t="s">
        <v>240</v>
      </c>
      <c r="Q248" s="51">
        <v>4</v>
      </c>
      <c r="R248" s="51">
        <v>5</v>
      </c>
      <c r="S248" s="51">
        <v>200</v>
      </c>
      <c r="T248" s="51">
        <v>1000</v>
      </c>
      <c r="U248" s="51">
        <v>200</v>
      </c>
      <c r="V248" s="51">
        <v>1000</v>
      </c>
      <c r="W248" s="51">
        <v>20</v>
      </c>
      <c r="X248" s="51">
        <v>100</v>
      </c>
      <c r="Y248" s="51" t="s">
        <v>241</v>
      </c>
      <c r="Z248" s="51" t="s">
        <v>59</v>
      </c>
      <c r="AA248" s="51" t="s">
        <v>59</v>
      </c>
      <c r="AB248" s="51" t="s">
        <v>59</v>
      </c>
      <c r="AC248" s="51" t="s">
        <v>60</v>
      </c>
      <c r="AD248" s="51" t="s">
        <v>60</v>
      </c>
      <c r="AE248" s="51" t="s">
        <v>60</v>
      </c>
      <c r="AF248" s="51" t="s">
        <v>59</v>
      </c>
      <c r="AG248" s="71"/>
      <c r="AH248" s="71"/>
      <c r="AI248" s="71"/>
      <c r="AJ248" s="71"/>
      <c r="AK248" s="71"/>
      <c r="AL248" s="71"/>
      <c r="AM248" s="51"/>
    </row>
    <row r="249" ht="276.95" hidden="1" customHeight="1" spans="1:39">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71"/>
      <c r="AH249" s="71"/>
      <c r="AI249" s="71"/>
      <c r="AJ249" s="71"/>
      <c r="AK249" s="71"/>
      <c r="AL249" s="71"/>
      <c r="AM249" s="51"/>
    </row>
    <row r="250" ht="342" hidden="1" customHeight="1" spans="1:39">
      <c r="A250" s="51">
        <v>8</v>
      </c>
      <c r="B250" s="80" t="s">
        <v>47</v>
      </c>
      <c r="C250" s="80" t="s">
        <v>577</v>
      </c>
      <c r="D250" s="80" t="s">
        <v>578</v>
      </c>
      <c r="E250" s="80" t="s">
        <v>981</v>
      </c>
      <c r="F250" s="80" t="s">
        <v>260</v>
      </c>
      <c r="G250" s="80"/>
      <c r="H250" s="80" t="s">
        <v>1008</v>
      </c>
      <c r="I250" s="80" t="s">
        <v>990</v>
      </c>
      <c r="J250" s="80"/>
      <c r="K250" s="80"/>
      <c r="L250" s="80" t="s">
        <v>1009</v>
      </c>
      <c r="M250" s="80">
        <v>50</v>
      </c>
      <c r="N250" s="80" t="s">
        <v>1010</v>
      </c>
      <c r="O250" s="80" t="s">
        <v>1010</v>
      </c>
      <c r="P250" s="80" t="s">
        <v>41</v>
      </c>
      <c r="Q250" s="80">
        <v>2</v>
      </c>
      <c r="R250" s="80">
        <v>1</v>
      </c>
      <c r="S250" s="80">
        <f>570+74+41</f>
        <v>685</v>
      </c>
      <c r="T250" s="80">
        <f>2841+199</f>
        <v>3040</v>
      </c>
      <c r="U250" s="80">
        <v>40</v>
      </c>
      <c r="V250" s="80">
        <v>134</v>
      </c>
      <c r="W250" s="80">
        <v>9</v>
      </c>
      <c r="X250" s="80">
        <v>28</v>
      </c>
      <c r="Y250" s="80" t="s">
        <v>188</v>
      </c>
      <c r="Z250" s="80" t="s">
        <v>312</v>
      </c>
      <c r="AA250" s="80" t="s">
        <v>60</v>
      </c>
      <c r="AB250" s="80" t="s">
        <v>59</v>
      </c>
      <c r="AC250" s="80" t="s">
        <v>60</v>
      </c>
      <c r="AD250" s="80" t="s">
        <v>60</v>
      </c>
      <c r="AE250" s="80" t="s">
        <v>60</v>
      </c>
      <c r="AF250" s="80" t="s">
        <v>312</v>
      </c>
      <c r="AG250" s="97"/>
      <c r="AH250" s="97"/>
      <c r="AI250" s="97"/>
      <c r="AJ250" s="97"/>
      <c r="AK250" s="97"/>
      <c r="AL250" s="97"/>
      <c r="AM250" s="80"/>
    </row>
    <row r="251" ht="270" hidden="1" customHeight="1" spans="1:39">
      <c r="A251" s="51"/>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97"/>
      <c r="AH251" s="97"/>
      <c r="AI251" s="97"/>
      <c r="AJ251" s="97"/>
      <c r="AK251" s="97"/>
      <c r="AL251" s="97"/>
      <c r="AM251" s="80"/>
    </row>
    <row r="252" ht="258" hidden="1" customHeight="1" spans="1:39">
      <c r="A252" s="51"/>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97"/>
      <c r="AH252" s="97"/>
      <c r="AI252" s="97"/>
      <c r="AJ252" s="97"/>
      <c r="AK252" s="97"/>
      <c r="AL252" s="97"/>
      <c r="AM252" s="80"/>
    </row>
    <row r="253" ht="408.95" hidden="1" customHeight="1" spans="1:39">
      <c r="A253" s="51"/>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97"/>
      <c r="AH253" s="97"/>
      <c r="AI253" s="97"/>
      <c r="AJ253" s="97"/>
      <c r="AK253" s="97"/>
      <c r="AL253" s="97"/>
      <c r="AM253" s="80"/>
    </row>
    <row r="254" ht="13.5" hidden="1" spans="1:39">
      <c r="A254" s="51">
        <v>9</v>
      </c>
      <c r="B254" s="51" t="s">
        <v>47</v>
      </c>
      <c r="C254" s="51" t="s">
        <v>577</v>
      </c>
      <c r="D254" s="51" t="s">
        <v>578</v>
      </c>
      <c r="E254" s="51" t="s">
        <v>981</v>
      </c>
      <c r="F254" s="51" t="s">
        <v>275</v>
      </c>
      <c r="G254" s="51" t="s">
        <v>1011</v>
      </c>
      <c r="H254" s="51" t="s">
        <v>1012</v>
      </c>
      <c r="I254" s="51" t="s">
        <v>990</v>
      </c>
      <c r="J254" s="51"/>
      <c r="K254" s="51"/>
      <c r="L254" s="51" t="s">
        <v>1013</v>
      </c>
      <c r="M254" s="51">
        <v>31.7</v>
      </c>
      <c r="N254" s="51" t="s">
        <v>992</v>
      </c>
      <c r="O254" s="51" t="s">
        <v>910</v>
      </c>
      <c r="P254" s="51" t="s">
        <v>1014</v>
      </c>
      <c r="Q254" s="51">
        <v>2</v>
      </c>
      <c r="R254" s="51">
        <v>1</v>
      </c>
      <c r="S254" s="51">
        <v>2088</v>
      </c>
      <c r="T254" s="51">
        <v>12528</v>
      </c>
      <c r="U254" s="51">
        <v>126</v>
      </c>
      <c r="V254" s="51">
        <v>706</v>
      </c>
      <c r="W254" s="51">
        <v>3</v>
      </c>
      <c r="X254" s="51">
        <v>10</v>
      </c>
      <c r="Y254" s="51" t="s">
        <v>282</v>
      </c>
      <c r="Z254" s="51" t="s">
        <v>59</v>
      </c>
      <c r="AA254" s="51" t="s">
        <v>60</v>
      </c>
      <c r="AB254" s="51" t="s">
        <v>59</v>
      </c>
      <c r="AC254" s="51" t="s">
        <v>60</v>
      </c>
      <c r="AD254" s="51" t="s">
        <v>60</v>
      </c>
      <c r="AE254" s="51" t="s">
        <v>60</v>
      </c>
      <c r="AF254" s="51" t="s">
        <v>59</v>
      </c>
      <c r="AG254" s="71"/>
      <c r="AH254" s="71"/>
      <c r="AI254" s="71"/>
      <c r="AJ254" s="71"/>
      <c r="AK254" s="71"/>
      <c r="AL254" s="71"/>
      <c r="AM254" s="51"/>
    </row>
    <row r="255" ht="294.95" hidden="1" customHeight="1" spans="1:39">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71"/>
      <c r="AH255" s="71"/>
      <c r="AI255" s="71"/>
      <c r="AJ255" s="71"/>
      <c r="AK255" s="71"/>
      <c r="AL255" s="71"/>
      <c r="AM255" s="51"/>
    </row>
    <row r="256" ht="186" hidden="1" customHeight="1" spans="1:39">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71"/>
      <c r="AH256" s="71"/>
      <c r="AI256" s="71"/>
      <c r="AJ256" s="71"/>
      <c r="AK256" s="71"/>
      <c r="AL256" s="71"/>
      <c r="AM256" s="51"/>
    </row>
    <row r="257" ht="333" hidden="1" customHeight="1" spans="1:39">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71"/>
      <c r="AH257" s="71"/>
      <c r="AI257" s="71"/>
      <c r="AJ257" s="71"/>
      <c r="AK257" s="71"/>
      <c r="AL257" s="71"/>
      <c r="AM257" s="51"/>
    </row>
    <row r="258" ht="408.95" hidden="1" customHeight="1" spans="1:39">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71"/>
      <c r="AH258" s="71"/>
      <c r="AI258" s="71"/>
      <c r="AJ258" s="71"/>
      <c r="AK258" s="71"/>
      <c r="AL258" s="71"/>
      <c r="AM258" s="51"/>
    </row>
    <row r="259" ht="408.95" hidden="1" customHeight="1" spans="1:39">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71"/>
      <c r="AH259" s="71"/>
      <c r="AI259" s="71"/>
      <c r="AJ259" s="71"/>
      <c r="AK259" s="71"/>
      <c r="AL259" s="71"/>
      <c r="AM259" s="51"/>
    </row>
    <row r="260" s="32" customFormat="1" ht="105" hidden="1" customHeight="1" spans="1:39">
      <c r="A260" s="51" t="s">
        <v>1015</v>
      </c>
      <c r="B260" s="51"/>
      <c r="C260" s="51"/>
      <c r="D260" s="51"/>
      <c r="E260" s="51"/>
      <c r="F260" s="51"/>
      <c r="G260" s="51"/>
      <c r="H260" s="51"/>
      <c r="I260" s="51"/>
      <c r="J260" s="51"/>
      <c r="K260" s="51"/>
      <c r="L260" s="51"/>
      <c r="M260" s="51">
        <f>SUM(M261:M262)</f>
        <v>890.2</v>
      </c>
      <c r="N260" s="59"/>
      <c r="O260" s="51"/>
      <c r="P260" s="51"/>
      <c r="Q260" s="51"/>
      <c r="R260" s="51"/>
      <c r="S260" s="51"/>
      <c r="T260" s="51"/>
      <c r="U260" s="51"/>
      <c r="V260" s="51"/>
      <c r="W260" s="51"/>
      <c r="X260" s="51"/>
      <c r="Y260" s="51"/>
      <c r="Z260" s="51"/>
      <c r="AA260" s="51"/>
      <c r="AB260" s="51"/>
      <c r="AC260" s="51"/>
      <c r="AD260" s="51"/>
      <c r="AE260" s="51"/>
      <c r="AF260" s="51"/>
      <c r="AG260" s="71"/>
      <c r="AH260" s="71"/>
      <c r="AI260" s="71"/>
      <c r="AJ260" s="71"/>
      <c r="AK260" s="71"/>
      <c r="AL260" s="71"/>
      <c r="AM260" s="51"/>
    </row>
    <row r="261" s="32" customFormat="1" ht="249.95" hidden="1" customHeight="1" spans="1:39">
      <c r="A261" s="51">
        <v>1</v>
      </c>
      <c r="B261" s="51" t="s">
        <v>47</v>
      </c>
      <c r="C261" s="51" t="s">
        <v>1016</v>
      </c>
      <c r="D261" s="51" t="s">
        <v>1017</v>
      </c>
      <c r="E261" s="51" t="s">
        <v>1018</v>
      </c>
      <c r="F261" s="51" t="s">
        <v>561</v>
      </c>
      <c r="G261" s="51"/>
      <c r="H261" s="51" t="s">
        <v>1019</v>
      </c>
      <c r="I261" s="51" t="s">
        <v>54</v>
      </c>
      <c r="J261" s="51">
        <v>1</v>
      </c>
      <c r="K261" s="51" t="s">
        <v>320</v>
      </c>
      <c r="L261" s="55" t="s">
        <v>1020</v>
      </c>
      <c r="M261" s="51">
        <v>672.5</v>
      </c>
      <c r="N261" s="51" t="s">
        <v>1021</v>
      </c>
      <c r="O261" s="51" t="s">
        <v>1021</v>
      </c>
      <c r="P261" s="51"/>
      <c r="Q261" s="51"/>
      <c r="R261" s="51"/>
      <c r="S261" s="51">
        <v>3071</v>
      </c>
      <c r="T261" s="51">
        <v>11903</v>
      </c>
      <c r="U261" s="51">
        <v>2383</v>
      </c>
      <c r="V261" s="51">
        <v>7607</v>
      </c>
      <c r="W261" s="51">
        <v>223</v>
      </c>
      <c r="X261" s="51">
        <v>639</v>
      </c>
      <c r="Y261" s="65" t="s">
        <v>58</v>
      </c>
      <c r="Z261" s="51" t="s">
        <v>332</v>
      </c>
      <c r="AA261" s="51" t="s">
        <v>60</v>
      </c>
      <c r="AB261" s="51" t="s">
        <v>60</v>
      </c>
      <c r="AC261" s="51" t="s">
        <v>60</v>
      </c>
      <c r="AD261" s="51" t="s">
        <v>60</v>
      </c>
      <c r="AE261" s="51" t="s">
        <v>60</v>
      </c>
      <c r="AF261" s="51" t="s">
        <v>60</v>
      </c>
      <c r="AG261" s="71" t="s">
        <v>59</v>
      </c>
      <c r="AH261" s="71" t="s">
        <v>59</v>
      </c>
      <c r="AI261" s="71" t="s">
        <v>59</v>
      </c>
      <c r="AJ261" s="71"/>
      <c r="AK261" s="71"/>
      <c r="AL261" s="71"/>
      <c r="AM261" s="51"/>
    </row>
    <row r="262" s="32" customFormat="1" ht="267" hidden="1" customHeight="1" spans="1:39">
      <c r="A262" s="51">
        <v>2</v>
      </c>
      <c r="B262" s="51" t="s">
        <v>47</v>
      </c>
      <c r="C262" s="51" t="s">
        <v>1016</v>
      </c>
      <c r="D262" s="51" t="s">
        <v>1017</v>
      </c>
      <c r="E262" s="51" t="s">
        <v>1018</v>
      </c>
      <c r="F262" s="51" t="s">
        <v>561</v>
      </c>
      <c r="G262" s="51"/>
      <c r="H262" s="51" t="s">
        <v>1022</v>
      </c>
      <c r="I262" s="51" t="s">
        <v>54</v>
      </c>
      <c r="J262" s="51">
        <v>1</v>
      </c>
      <c r="K262" s="51" t="s">
        <v>320</v>
      </c>
      <c r="L262" s="51" t="s">
        <v>1023</v>
      </c>
      <c r="M262" s="51">
        <v>217.7</v>
      </c>
      <c r="N262" s="51" t="s">
        <v>1023</v>
      </c>
      <c r="O262" s="55" t="s">
        <v>1024</v>
      </c>
      <c r="P262" s="51"/>
      <c r="Q262" s="51"/>
      <c r="R262" s="51"/>
      <c r="S262" s="51">
        <v>538</v>
      </c>
      <c r="T262" s="51">
        <v>1789</v>
      </c>
      <c r="U262" s="51">
        <v>546</v>
      </c>
      <c r="V262" s="51">
        <v>1748</v>
      </c>
      <c r="W262" s="51">
        <v>60</v>
      </c>
      <c r="X262" s="51">
        <v>173</v>
      </c>
      <c r="Y262" s="65" t="s">
        <v>174</v>
      </c>
      <c r="Z262" s="51" t="s">
        <v>59</v>
      </c>
      <c r="AA262" s="51" t="s">
        <v>60</v>
      </c>
      <c r="AB262" s="51" t="s">
        <v>59</v>
      </c>
      <c r="AC262" s="51" t="s">
        <v>60</v>
      </c>
      <c r="AD262" s="51" t="s">
        <v>60</v>
      </c>
      <c r="AE262" s="51" t="s">
        <v>60</v>
      </c>
      <c r="AF262" s="51" t="s">
        <v>60</v>
      </c>
      <c r="AG262" s="71" t="s">
        <v>59</v>
      </c>
      <c r="AH262" s="71" t="s">
        <v>59</v>
      </c>
      <c r="AI262" s="71" t="s">
        <v>59</v>
      </c>
      <c r="AJ262" s="71"/>
      <c r="AK262" s="71"/>
      <c r="AL262" s="71"/>
      <c r="AM262" s="51"/>
    </row>
    <row r="263" ht="96.95" hidden="1" customHeight="1" spans="1:39">
      <c r="A263" s="51" t="s">
        <v>1025</v>
      </c>
      <c r="B263" s="51"/>
      <c r="C263" s="51"/>
      <c r="D263" s="51"/>
      <c r="E263" s="51"/>
      <c r="F263" s="51"/>
      <c r="G263" s="51"/>
      <c r="H263" s="51"/>
      <c r="I263" s="51"/>
      <c r="J263" s="51"/>
      <c r="K263" s="51"/>
      <c r="L263" s="51"/>
      <c r="M263" s="51">
        <f>SUM(M264:M266)</f>
        <v>1374.75</v>
      </c>
      <c r="N263" s="59"/>
      <c r="O263" s="51"/>
      <c r="P263" s="51"/>
      <c r="Q263" s="51"/>
      <c r="R263" s="51"/>
      <c r="S263" s="51"/>
      <c r="T263" s="51"/>
      <c r="U263" s="51"/>
      <c r="V263" s="51"/>
      <c r="W263" s="51"/>
      <c r="X263" s="51"/>
      <c r="Y263" s="51"/>
      <c r="Z263" s="51"/>
      <c r="AA263" s="51"/>
      <c r="AB263" s="51"/>
      <c r="AC263" s="51"/>
      <c r="AD263" s="51"/>
      <c r="AE263" s="51"/>
      <c r="AF263" s="51"/>
      <c r="AG263" s="71"/>
      <c r="AH263" s="71"/>
      <c r="AI263" s="71"/>
      <c r="AJ263" s="71"/>
      <c r="AK263" s="71"/>
      <c r="AL263" s="71"/>
      <c r="AM263" s="51"/>
    </row>
    <row r="264" ht="237" hidden="1" customHeight="1" spans="1:39">
      <c r="A264" s="51">
        <v>1</v>
      </c>
      <c r="B264" s="51" t="s">
        <v>47</v>
      </c>
      <c r="C264" s="51" t="s">
        <v>1026</v>
      </c>
      <c r="D264" s="51" t="s">
        <v>1027</v>
      </c>
      <c r="E264" s="51" t="s">
        <v>1027</v>
      </c>
      <c r="F264" s="51" t="s">
        <v>561</v>
      </c>
      <c r="G264" s="51"/>
      <c r="H264" s="51" t="s">
        <v>1028</v>
      </c>
      <c r="I264" s="51" t="s">
        <v>54</v>
      </c>
      <c r="J264" s="51">
        <v>1</v>
      </c>
      <c r="K264" s="51" t="s">
        <v>320</v>
      </c>
      <c r="L264" s="51" t="s">
        <v>1029</v>
      </c>
      <c r="M264" s="51">
        <v>790</v>
      </c>
      <c r="N264" s="51" t="s">
        <v>1030</v>
      </c>
      <c r="O264" s="51" t="str">
        <f>N264</f>
        <v>为农户提供就业岗位，增加收入。</v>
      </c>
      <c r="P264" s="51"/>
      <c r="Q264" s="51"/>
      <c r="R264" s="51"/>
      <c r="S264" s="51">
        <v>2079</v>
      </c>
      <c r="T264" s="51">
        <v>8324</v>
      </c>
      <c r="U264" s="51">
        <v>1749</v>
      </c>
      <c r="V264" s="51">
        <v>6142</v>
      </c>
      <c r="W264" s="51">
        <v>192</v>
      </c>
      <c r="X264" s="51">
        <v>570</v>
      </c>
      <c r="Y264" s="65" t="s">
        <v>58</v>
      </c>
      <c r="Z264" s="51" t="s">
        <v>332</v>
      </c>
      <c r="AA264" s="51" t="s">
        <v>60</v>
      </c>
      <c r="AB264" s="51" t="s">
        <v>60</v>
      </c>
      <c r="AC264" s="51" t="s">
        <v>60</v>
      </c>
      <c r="AD264" s="51" t="s">
        <v>60</v>
      </c>
      <c r="AE264" s="51" t="s">
        <v>60</v>
      </c>
      <c r="AF264" s="51" t="s">
        <v>60</v>
      </c>
      <c r="AG264" s="71" t="s">
        <v>59</v>
      </c>
      <c r="AH264" s="71" t="s">
        <v>59</v>
      </c>
      <c r="AI264" s="71" t="s">
        <v>59</v>
      </c>
      <c r="AJ264" s="71"/>
      <c r="AK264" s="71"/>
      <c r="AL264" s="71"/>
      <c r="AM264" s="51"/>
    </row>
    <row r="265" ht="234.95" hidden="1" customHeight="1" spans="1:39">
      <c r="A265" s="51">
        <v>2</v>
      </c>
      <c r="B265" s="51" t="s">
        <v>47</v>
      </c>
      <c r="C265" s="51" t="s">
        <v>1026</v>
      </c>
      <c r="D265" s="51" t="s">
        <v>1031</v>
      </c>
      <c r="E265" s="51" t="s">
        <v>1032</v>
      </c>
      <c r="F265" s="51" t="s">
        <v>561</v>
      </c>
      <c r="G265" s="51"/>
      <c r="H265" s="51" t="s">
        <v>1033</v>
      </c>
      <c r="I265" s="51" t="s">
        <v>54</v>
      </c>
      <c r="J265" s="51">
        <v>1</v>
      </c>
      <c r="K265" s="51" t="s">
        <v>320</v>
      </c>
      <c r="L265" s="51" t="s">
        <v>1034</v>
      </c>
      <c r="M265" s="51">
        <v>301.03</v>
      </c>
      <c r="N265" s="51" t="s">
        <v>1035</v>
      </c>
      <c r="O265" s="51" t="s">
        <v>1036</v>
      </c>
      <c r="P265" s="51"/>
      <c r="Q265" s="51"/>
      <c r="R265" s="51"/>
      <c r="S265" s="51">
        <v>3928</v>
      </c>
      <c r="T265" s="51">
        <v>14086</v>
      </c>
      <c r="U265" s="51">
        <v>3785</v>
      </c>
      <c r="V265" s="51">
        <v>11652</v>
      </c>
      <c r="W265" s="51">
        <v>296</v>
      </c>
      <c r="X265" s="51">
        <v>991</v>
      </c>
      <c r="Y265" s="65" t="s">
        <v>58</v>
      </c>
      <c r="Z265" s="51" t="s">
        <v>332</v>
      </c>
      <c r="AA265" s="51" t="s">
        <v>60</v>
      </c>
      <c r="AB265" s="51" t="s">
        <v>60</v>
      </c>
      <c r="AC265" s="51" t="s">
        <v>60</v>
      </c>
      <c r="AD265" s="51" t="s">
        <v>60</v>
      </c>
      <c r="AE265" s="51" t="s">
        <v>60</v>
      </c>
      <c r="AF265" s="51" t="s">
        <v>60</v>
      </c>
      <c r="AG265" s="71" t="s">
        <v>59</v>
      </c>
      <c r="AH265" s="71" t="s">
        <v>59</v>
      </c>
      <c r="AI265" s="71" t="s">
        <v>59</v>
      </c>
      <c r="AJ265" s="71"/>
      <c r="AK265" s="71"/>
      <c r="AL265" s="71"/>
      <c r="AM265" s="51"/>
    </row>
    <row r="266" ht="264.95" hidden="1" customHeight="1" spans="1:39">
      <c r="A266" s="51">
        <v>3</v>
      </c>
      <c r="B266" s="51" t="s">
        <v>47</v>
      </c>
      <c r="C266" s="51" t="s">
        <v>1026</v>
      </c>
      <c r="D266" s="51" t="s">
        <v>1031</v>
      </c>
      <c r="E266" s="51" t="s">
        <v>1037</v>
      </c>
      <c r="F266" s="51" t="s">
        <v>561</v>
      </c>
      <c r="G266" s="51"/>
      <c r="H266" s="51" t="s">
        <v>1038</v>
      </c>
      <c r="I266" s="51" t="s">
        <v>54</v>
      </c>
      <c r="J266" s="51">
        <v>1</v>
      </c>
      <c r="K266" s="51" t="s">
        <v>320</v>
      </c>
      <c r="L266" s="51" t="s">
        <v>1039</v>
      </c>
      <c r="M266" s="51">
        <v>283.72</v>
      </c>
      <c r="N266" s="51" t="s">
        <v>1040</v>
      </c>
      <c r="O266" s="51" t="s">
        <v>1040</v>
      </c>
      <c r="P266" s="51"/>
      <c r="Q266" s="51"/>
      <c r="R266" s="51"/>
      <c r="S266" s="51">
        <v>1437</v>
      </c>
      <c r="T266" s="51">
        <v>5499</v>
      </c>
      <c r="U266" s="51">
        <v>1152</v>
      </c>
      <c r="V266" s="51">
        <v>3734</v>
      </c>
      <c r="W266" s="51">
        <v>199</v>
      </c>
      <c r="X266" s="51">
        <v>602</v>
      </c>
      <c r="Y266" s="65" t="s">
        <v>174</v>
      </c>
      <c r="Z266" s="51" t="s">
        <v>59</v>
      </c>
      <c r="AA266" s="51" t="s">
        <v>59</v>
      </c>
      <c r="AB266" s="51" t="s">
        <v>59</v>
      </c>
      <c r="AC266" s="51" t="s">
        <v>59</v>
      </c>
      <c r="AD266" s="51"/>
      <c r="AE266" s="51"/>
      <c r="AF266" s="51" t="s">
        <v>59</v>
      </c>
      <c r="AG266" s="71" t="s">
        <v>59</v>
      </c>
      <c r="AH266" s="71" t="s">
        <v>59</v>
      </c>
      <c r="AI266" s="71" t="s">
        <v>59</v>
      </c>
      <c r="AJ266" s="71"/>
      <c r="AK266" s="71"/>
      <c r="AL266" s="71"/>
      <c r="AM266" s="51"/>
    </row>
    <row r="267" ht="140.1" hidden="1" customHeight="1" spans="1:39">
      <c r="A267" s="51" t="s">
        <v>1041</v>
      </c>
      <c r="B267" s="51"/>
      <c r="C267" s="51"/>
      <c r="D267" s="51"/>
      <c r="E267" s="51"/>
      <c r="F267" s="51"/>
      <c r="G267" s="51"/>
      <c r="H267" s="51"/>
      <c r="I267" s="51"/>
      <c r="J267" s="51"/>
      <c r="K267" s="51"/>
      <c r="L267" s="51"/>
      <c r="M267" s="51">
        <f>SUM(M268)</f>
        <v>357.75</v>
      </c>
      <c r="N267" s="59"/>
      <c r="O267" s="51"/>
      <c r="P267" s="51"/>
      <c r="Q267" s="51"/>
      <c r="R267" s="51"/>
      <c r="S267" s="51"/>
      <c r="T267" s="51"/>
      <c r="U267" s="51"/>
      <c r="V267" s="51"/>
      <c r="W267" s="51"/>
      <c r="X267" s="51"/>
      <c r="Y267" s="65"/>
      <c r="Z267" s="51"/>
      <c r="AA267" s="51"/>
      <c r="AB267" s="51"/>
      <c r="AC267" s="51"/>
      <c r="AD267" s="51"/>
      <c r="AE267" s="51"/>
      <c r="AF267" s="51"/>
      <c r="AG267" s="71"/>
      <c r="AH267" s="71"/>
      <c r="AI267" s="71"/>
      <c r="AJ267" s="71"/>
      <c r="AK267" s="71"/>
      <c r="AL267" s="71"/>
      <c r="AM267" s="51"/>
    </row>
    <row r="268" s="32" customFormat="1" ht="227.1" hidden="1" customHeight="1" spans="1:39">
      <c r="A268" s="51">
        <v>1</v>
      </c>
      <c r="B268" s="51" t="s">
        <v>47</v>
      </c>
      <c r="C268" s="51" t="s">
        <v>1042</v>
      </c>
      <c r="D268" s="51" t="s">
        <v>1042</v>
      </c>
      <c r="E268" s="51" t="s">
        <v>1042</v>
      </c>
      <c r="F268" s="51" t="s">
        <v>561</v>
      </c>
      <c r="G268" s="51"/>
      <c r="H268" s="51" t="s">
        <v>1043</v>
      </c>
      <c r="I268" s="51" t="s">
        <v>54</v>
      </c>
      <c r="J268" s="51"/>
      <c r="K268" s="51"/>
      <c r="L268" s="55" t="s">
        <v>1044</v>
      </c>
      <c r="M268" s="55">
        <v>357.75</v>
      </c>
      <c r="N268" s="55" t="s">
        <v>1045</v>
      </c>
      <c r="O268" s="55" t="s">
        <v>1046</v>
      </c>
      <c r="P268" s="51"/>
      <c r="Q268" s="51"/>
      <c r="R268" s="51"/>
      <c r="S268" s="55">
        <v>5083</v>
      </c>
      <c r="T268" s="55">
        <v>24072</v>
      </c>
      <c r="U268" s="55">
        <v>728</v>
      </c>
      <c r="V268" s="55">
        <v>2794</v>
      </c>
      <c r="W268" s="55">
        <v>64</v>
      </c>
      <c r="X268" s="55">
        <v>250</v>
      </c>
      <c r="Y268" s="65" t="s">
        <v>174</v>
      </c>
      <c r="Z268" s="51" t="s">
        <v>59</v>
      </c>
      <c r="AA268" s="51" t="s">
        <v>59</v>
      </c>
      <c r="AB268" s="51" t="s">
        <v>59</v>
      </c>
      <c r="AC268" s="51" t="s">
        <v>59</v>
      </c>
      <c r="AD268" s="51"/>
      <c r="AE268" s="51"/>
      <c r="AF268" s="51" t="s">
        <v>59</v>
      </c>
      <c r="AG268" s="71" t="s">
        <v>59</v>
      </c>
      <c r="AH268" s="71" t="s">
        <v>59</v>
      </c>
      <c r="AI268" s="71" t="s">
        <v>59</v>
      </c>
      <c r="AJ268" s="71"/>
      <c r="AK268" s="71"/>
      <c r="AL268" s="71"/>
      <c r="AM268" s="51"/>
    </row>
    <row r="269" ht="408.95" customHeight="1" spans="2:39">
      <c r="B269" s="55" t="s">
        <v>47</v>
      </c>
      <c r="C269" s="55" t="s">
        <v>48</v>
      </c>
      <c r="D269" s="55" t="s">
        <v>181</v>
      </c>
      <c r="F269" s="55" t="s">
        <v>181</v>
      </c>
      <c r="G269" s="55" t="s">
        <v>1047</v>
      </c>
      <c r="H269" s="55" t="s">
        <v>1048</v>
      </c>
      <c r="I269" s="55" t="s">
        <v>54</v>
      </c>
      <c r="J269" s="76"/>
      <c r="K269" s="76"/>
      <c r="L269" s="98" t="s">
        <v>1049</v>
      </c>
      <c r="M269" s="55">
        <v>20</v>
      </c>
      <c r="N269" s="51" t="s">
        <v>1050</v>
      </c>
      <c r="O269" s="55" t="s">
        <v>1051</v>
      </c>
      <c r="P269" s="76"/>
      <c r="Q269" s="76"/>
      <c r="R269" s="76"/>
      <c r="S269" s="51">
        <v>1028</v>
      </c>
      <c r="T269" s="51">
        <v>6141</v>
      </c>
      <c r="U269" s="51">
        <v>132</v>
      </c>
      <c r="V269" s="51">
        <v>652</v>
      </c>
      <c r="W269" s="51">
        <v>13</v>
      </c>
      <c r="X269" s="51">
        <v>63</v>
      </c>
      <c r="Y269" s="51" t="s">
        <v>60</v>
      </c>
      <c r="Z269" s="81" t="s">
        <v>60</v>
      </c>
      <c r="AA269" s="81" t="s">
        <v>59</v>
      </c>
      <c r="AB269" s="81" t="s">
        <v>189</v>
      </c>
      <c r="AG269" s="51" t="s">
        <v>59</v>
      </c>
      <c r="AH269" s="51" t="s">
        <v>59</v>
      </c>
      <c r="AI269" s="51" t="s">
        <v>59</v>
      </c>
      <c r="AJ269" s="81" t="s">
        <v>189</v>
      </c>
      <c r="AK269" s="51"/>
      <c r="AL269" s="51">
        <v>35</v>
      </c>
      <c r="AM269" s="76"/>
    </row>
    <row r="270" ht="251.25" spans="2:39">
      <c r="B270" s="55" t="s">
        <v>735</v>
      </c>
      <c r="C270" s="55" t="s">
        <v>577</v>
      </c>
      <c r="F270" s="55" t="s">
        <v>181</v>
      </c>
      <c r="G270" s="55" t="s">
        <v>1052</v>
      </c>
      <c r="H270" s="55" t="s">
        <v>1053</v>
      </c>
      <c r="I270" s="55" t="s">
        <v>54</v>
      </c>
      <c r="J270" s="55">
        <v>2000</v>
      </c>
      <c r="K270" s="55" t="s">
        <v>343</v>
      </c>
      <c r="L270" s="51" t="s">
        <v>1054</v>
      </c>
      <c r="M270" s="51">
        <v>110</v>
      </c>
      <c r="N270" s="55" t="s">
        <v>1055</v>
      </c>
      <c r="O270" s="51" t="s">
        <v>1056</v>
      </c>
      <c r="P270" s="51" t="s">
        <v>41</v>
      </c>
      <c r="Q270" s="51">
        <v>1</v>
      </c>
      <c r="R270" s="51"/>
      <c r="S270" s="51">
        <v>1127</v>
      </c>
      <c r="T270" s="51">
        <v>7043</v>
      </c>
      <c r="U270" s="51">
        <v>150</v>
      </c>
      <c r="V270" s="51">
        <v>842</v>
      </c>
      <c r="W270" s="51">
        <v>14</v>
      </c>
      <c r="X270" s="51">
        <v>55</v>
      </c>
      <c r="AG270" s="51" t="s">
        <v>59</v>
      </c>
      <c r="AH270" s="51" t="s">
        <v>60</v>
      </c>
      <c r="AI270" s="51" t="s">
        <v>59</v>
      </c>
      <c r="AJ270" s="81" t="s">
        <v>189</v>
      </c>
      <c r="AK270" s="51"/>
      <c r="AL270" s="51">
        <v>110</v>
      </c>
      <c r="AM270" s="76"/>
    </row>
    <row r="271" ht="251.25" hidden="1" spans="2:39">
      <c r="B271" s="55" t="s">
        <v>47</v>
      </c>
      <c r="C271" s="55" t="s">
        <v>48</v>
      </c>
      <c r="F271" s="55" t="s">
        <v>181</v>
      </c>
      <c r="G271" s="55" t="s">
        <v>1057</v>
      </c>
      <c r="H271" s="55" t="s">
        <v>1058</v>
      </c>
      <c r="I271" s="55" t="s">
        <v>54</v>
      </c>
      <c r="J271" s="55">
        <v>4000</v>
      </c>
      <c r="K271" s="55" t="s">
        <v>343</v>
      </c>
      <c r="L271" s="51" t="s">
        <v>1059</v>
      </c>
      <c r="M271" s="51">
        <v>30</v>
      </c>
      <c r="N271" s="55" t="s">
        <v>1060</v>
      </c>
      <c r="O271" s="51" t="s">
        <v>1061</v>
      </c>
      <c r="P271" s="51" t="s">
        <v>42</v>
      </c>
      <c r="Q271" s="51"/>
      <c r="R271" s="51">
        <v>1</v>
      </c>
      <c r="S271" s="51">
        <v>470</v>
      </c>
      <c r="T271" s="51">
        <v>2700</v>
      </c>
      <c r="U271" s="51">
        <v>23</v>
      </c>
      <c r="V271" s="51">
        <v>114</v>
      </c>
      <c r="W271" s="51">
        <v>6</v>
      </c>
      <c r="X271" s="51">
        <v>29</v>
      </c>
      <c r="AG271" s="51" t="s">
        <v>59</v>
      </c>
      <c r="AH271" s="51" t="s">
        <v>60</v>
      </c>
      <c r="AI271" s="51" t="s">
        <v>59</v>
      </c>
      <c r="AJ271" s="81" t="s">
        <v>189</v>
      </c>
      <c r="AK271" s="51"/>
      <c r="AL271" s="51">
        <v>40</v>
      </c>
      <c r="AM271" s="76"/>
    </row>
    <row r="272" ht="251.25" spans="2:39">
      <c r="B272" s="55" t="s">
        <v>47</v>
      </c>
      <c r="C272" s="55" t="s">
        <v>577</v>
      </c>
      <c r="F272" s="55" t="s">
        <v>181</v>
      </c>
      <c r="G272" s="55" t="s">
        <v>219</v>
      </c>
      <c r="H272" s="55" t="s">
        <v>1062</v>
      </c>
      <c r="I272" s="55" t="s">
        <v>54</v>
      </c>
      <c r="J272" s="55">
        <v>1000</v>
      </c>
      <c r="K272" s="55" t="s">
        <v>343</v>
      </c>
      <c r="L272" s="51" t="s">
        <v>1063</v>
      </c>
      <c r="M272" s="51">
        <v>40</v>
      </c>
      <c r="N272" s="55" t="s">
        <v>1064</v>
      </c>
      <c r="O272" s="51" t="s">
        <v>1065</v>
      </c>
      <c r="P272" s="51" t="s">
        <v>42</v>
      </c>
      <c r="Q272" s="51"/>
      <c r="R272" s="51">
        <v>1</v>
      </c>
      <c r="S272" s="51">
        <v>355</v>
      </c>
      <c r="T272" s="51">
        <v>2050</v>
      </c>
      <c r="U272" s="51">
        <v>8</v>
      </c>
      <c r="V272" s="51">
        <v>30</v>
      </c>
      <c r="W272" s="51">
        <v>0</v>
      </c>
      <c r="X272" s="51">
        <v>0</v>
      </c>
      <c r="AG272" s="51" t="s">
        <v>59</v>
      </c>
      <c r="AH272" s="51" t="s">
        <v>60</v>
      </c>
      <c r="AI272" s="51" t="s">
        <v>59</v>
      </c>
      <c r="AJ272" s="81" t="s">
        <v>189</v>
      </c>
      <c r="AK272" s="51"/>
      <c r="AL272" s="51">
        <v>100</v>
      </c>
      <c r="AM272" s="76"/>
    </row>
    <row r="273" ht="251.25" spans="2:39">
      <c r="B273" s="55" t="s">
        <v>47</v>
      </c>
      <c r="C273" s="55" t="s">
        <v>577</v>
      </c>
      <c r="F273" s="55" t="s">
        <v>181</v>
      </c>
      <c r="G273" s="55" t="s">
        <v>190</v>
      </c>
      <c r="H273" s="55" t="s">
        <v>1066</v>
      </c>
      <c r="I273" s="55" t="s">
        <v>54</v>
      </c>
      <c r="J273" s="51">
        <v>1000</v>
      </c>
      <c r="K273" s="51" t="s">
        <v>343</v>
      </c>
      <c r="L273" s="55" t="s">
        <v>1067</v>
      </c>
      <c r="M273" s="51">
        <v>40</v>
      </c>
      <c r="N273" s="51" t="s">
        <v>1068</v>
      </c>
      <c r="O273" s="51" t="s">
        <v>1069</v>
      </c>
      <c r="P273" s="51" t="s">
        <v>42</v>
      </c>
      <c r="Q273" s="51"/>
      <c r="R273" s="51">
        <v>1</v>
      </c>
      <c r="S273" s="51">
        <v>372</v>
      </c>
      <c r="T273" s="51">
        <v>2168</v>
      </c>
      <c r="U273" s="51">
        <v>11</v>
      </c>
      <c r="V273" s="51">
        <v>59</v>
      </c>
      <c r="W273" s="51">
        <v>1</v>
      </c>
      <c r="X273" s="51">
        <v>2</v>
      </c>
      <c r="AG273" s="51" t="s">
        <v>59</v>
      </c>
      <c r="AH273" s="51" t="s">
        <v>60</v>
      </c>
      <c r="AI273" s="51" t="s">
        <v>59</v>
      </c>
      <c r="AJ273" s="81" t="s">
        <v>189</v>
      </c>
      <c r="AK273" s="51"/>
      <c r="AL273" s="51">
        <v>40</v>
      </c>
      <c r="AM273" s="76"/>
    </row>
    <row r="274" customHeight="1" spans="24:24">
      <c r="X274" s="41"/>
    </row>
    <row r="275" customHeight="1" spans="24:24">
      <c r="X275" s="41"/>
    </row>
    <row r="276" customHeight="1" spans="24:24">
      <c r="X276" s="41"/>
    </row>
    <row r="277" customHeight="1" spans="24:24">
      <c r="X277" s="41"/>
    </row>
    <row r="278" customHeight="1" spans="24:24">
      <c r="X278" s="41"/>
    </row>
    <row r="279" customHeight="1" spans="24:24">
      <c r="X279" s="41"/>
    </row>
    <row r="280" customHeight="1" spans="24:24">
      <c r="X280" s="41"/>
    </row>
    <row r="281" customHeight="1" spans="24:24">
      <c r="X281" s="41"/>
    </row>
    <row r="282" customHeight="1" spans="24:24">
      <c r="X282" s="41"/>
    </row>
    <row r="283" customHeight="1" spans="24:24">
      <c r="X283" s="41"/>
    </row>
    <row r="284" customHeight="1" spans="24:24">
      <c r="X284" s="41"/>
    </row>
    <row r="285" customHeight="1" spans="24:24">
      <c r="X285" s="41"/>
    </row>
    <row r="286" customHeight="1" spans="24:24">
      <c r="X286" s="41"/>
    </row>
    <row r="287" customHeight="1" spans="24:24">
      <c r="X287" s="41"/>
    </row>
    <row r="288" customHeight="1" spans="24:24">
      <c r="X288" s="41"/>
    </row>
    <row r="289" customHeight="1" spans="24:24">
      <c r="X289" s="41"/>
    </row>
    <row r="290" customHeight="1" spans="24:24">
      <c r="X290" s="41"/>
    </row>
    <row r="291" customHeight="1" spans="24:24">
      <c r="X291" s="41"/>
    </row>
    <row r="292" customHeight="1" spans="24:24">
      <c r="X292" s="41"/>
    </row>
    <row r="293" customHeight="1" spans="24:24">
      <c r="X293" s="41"/>
    </row>
    <row r="294" customHeight="1" spans="24:24">
      <c r="X294" s="41"/>
    </row>
    <row r="295" customHeight="1" spans="24:24">
      <c r="X295" s="41"/>
    </row>
    <row r="296" customHeight="1" spans="24:24">
      <c r="X296" s="41"/>
    </row>
    <row r="297" customHeight="1" spans="24:24">
      <c r="X297" s="41"/>
    </row>
    <row r="298" customHeight="1" spans="24:24">
      <c r="X298" s="41"/>
    </row>
    <row r="299" customHeight="1" spans="24:24">
      <c r="X299" s="41"/>
    </row>
    <row r="300" customHeight="1" spans="24:24">
      <c r="X300" s="41"/>
    </row>
    <row r="301" customHeight="1" spans="24:24">
      <c r="X301" s="41"/>
    </row>
    <row r="302" customHeight="1" spans="24:24">
      <c r="X302" s="41"/>
    </row>
    <row r="303" customHeight="1" spans="24:24">
      <c r="X303" s="41"/>
    </row>
    <row r="304" customHeight="1" spans="24:24">
      <c r="X304" s="41"/>
    </row>
    <row r="305" customHeight="1" spans="24:24">
      <c r="X305" s="41"/>
    </row>
    <row r="306" customHeight="1" spans="24:24">
      <c r="X306" s="41"/>
    </row>
    <row r="307" customHeight="1" spans="24:24">
      <c r="X307" s="41"/>
    </row>
    <row r="308" customHeight="1" spans="24:24">
      <c r="X308" s="41"/>
    </row>
    <row r="309" customHeight="1" spans="24:24">
      <c r="X309" s="41"/>
    </row>
    <row r="310" customHeight="1" spans="24:24">
      <c r="X310" s="41"/>
    </row>
    <row r="311" customHeight="1" spans="24:24">
      <c r="X311" s="41"/>
    </row>
    <row r="312" customHeight="1" spans="24:24">
      <c r="X312" s="41"/>
    </row>
    <row r="313" customHeight="1" spans="24:24">
      <c r="X313" s="41"/>
    </row>
    <row r="314" customHeight="1" spans="24:24">
      <c r="X314" s="41"/>
    </row>
    <row r="315" customHeight="1" spans="24:24">
      <c r="X315" s="41"/>
    </row>
    <row r="316" customHeight="1" spans="24:24">
      <c r="X316" s="41"/>
    </row>
    <row r="317" customHeight="1" spans="24:24">
      <c r="X317" s="41"/>
    </row>
    <row r="318" customHeight="1" spans="24:24">
      <c r="X318" s="41"/>
    </row>
    <row r="319" customHeight="1" spans="24:24">
      <c r="X319" s="41"/>
    </row>
    <row r="320" customHeight="1" spans="24:24">
      <c r="X320" s="41"/>
    </row>
    <row r="321" customHeight="1" spans="24:24">
      <c r="X321" s="41"/>
    </row>
    <row r="322" customHeight="1" spans="24:24">
      <c r="X322" s="41"/>
    </row>
    <row r="323" customHeight="1" spans="24:24">
      <c r="X323" s="41"/>
    </row>
    <row r="324" customHeight="1" spans="24:24">
      <c r="X324" s="41"/>
    </row>
    <row r="325" customHeight="1" spans="24:24">
      <c r="X325" s="41"/>
    </row>
    <row r="326" customHeight="1" spans="24:24">
      <c r="X326" s="41"/>
    </row>
    <row r="327" customHeight="1" spans="24:24">
      <c r="X327" s="41"/>
    </row>
    <row r="328" customHeight="1" spans="24:24">
      <c r="X328" s="41"/>
    </row>
    <row r="329" customHeight="1" spans="24:24">
      <c r="X329" s="41"/>
    </row>
    <row r="330" customHeight="1" spans="24:24">
      <c r="X330" s="41"/>
    </row>
    <row r="331" customHeight="1" spans="24:24">
      <c r="X331" s="41"/>
    </row>
    <row r="332" customHeight="1" spans="24:24">
      <c r="X332" s="41"/>
    </row>
    <row r="333" customHeight="1" spans="24:24">
      <c r="X333" s="41"/>
    </row>
    <row r="334" customHeight="1" spans="24:24">
      <c r="X334" s="41"/>
    </row>
    <row r="335" customHeight="1" spans="24:24">
      <c r="X335" s="41"/>
    </row>
    <row r="336" customHeight="1" spans="24:24">
      <c r="X336" s="41"/>
    </row>
    <row r="337" customHeight="1" spans="24:24">
      <c r="X337" s="41"/>
    </row>
    <row r="338" customHeight="1" spans="24:24">
      <c r="X338" s="41"/>
    </row>
    <row r="339" customHeight="1" spans="24:24">
      <c r="X339" s="41"/>
    </row>
    <row r="340" customHeight="1" spans="24:24">
      <c r="X340" s="41"/>
    </row>
    <row r="341" customHeight="1" spans="24:24">
      <c r="X341" s="41"/>
    </row>
    <row r="342" customHeight="1" spans="24:24">
      <c r="X342" s="41"/>
    </row>
    <row r="343" customHeight="1" spans="24:24">
      <c r="X343" s="41"/>
    </row>
    <row r="344" customHeight="1" spans="24:24">
      <c r="X344" s="41"/>
    </row>
    <row r="345" customHeight="1" spans="24:24">
      <c r="X345" s="41"/>
    </row>
    <row r="346" customHeight="1" spans="24:24">
      <c r="X346" s="41"/>
    </row>
    <row r="347" customHeight="1" spans="24:24">
      <c r="X347" s="41"/>
    </row>
    <row r="348" customHeight="1" spans="24:24">
      <c r="X348" s="41"/>
    </row>
    <row r="349" customHeight="1" spans="24:24">
      <c r="X349" s="41"/>
    </row>
    <row r="350" customHeight="1" spans="24:24">
      <c r="X350" s="41"/>
    </row>
    <row r="351" customHeight="1" spans="24:24">
      <c r="X351" s="41"/>
    </row>
    <row r="352" customHeight="1" spans="24:24">
      <c r="X352" s="41"/>
    </row>
    <row r="353" customHeight="1" spans="24:24">
      <c r="X353" s="41"/>
    </row>
    <row r="354" customHeight="1" spans="24:24">
      <c r="X354" s="41"/>
    </row>
    <row r="355" customHeight="1" spans="24:24">
      <c r="X355" s="41"/>
    </row>
    <row r="356" customHeight="1" spans="24:24">
      <c r="X356" s="41"/>
    </row>
    <row r="357" customHeight="1" spans="24:24">
      <c r="X357" s="41"/>
    </row>
    <row r="358" customHeight="1" spans="24:24">
      <c r="X358" s="41"/>
    </row>
    <row r="359" customHeight="1" spans="24:24">
      <c r="X359" s="41"/>
    </row>
    <row r="360" customHeight="1" spans="24:24">
      <c r="X360" s="41"/>
    </row>
    <row r="361" customHeight="1" spans="24:24">
      <c r="X361" s="41"/>
    </row>
    <row r="362" customHeight="1" spans="24:24">
      <c r="X362" s="41"/>
    </row>
    <row r="363" customHeight="1" spans="24:24">
      <c r="X363" s="41"/>
    </row>
    <row r="364" customHeight="1" spans="24:24">
      <c r="X364" s="41"/>
    </row>
    <row r="365" customHeight="1" spans="24:24">
      <c r="X365" s="41"/>
    </row>
    <row r="366" customHeight="1" spans="24:24">
      <c r="X366" s="41"/>
    </row>
    <row r="367" customHeight="1" spans="24:24">
      <c r="X367" s="41"/>
    </row>
    <row r="368" customHeight="1" spans="24:24">
      <c r="X368" s="41"/>
    </row>
    <row r="369" customHeight="1" spans="24:24">
      <c r="X369" s="41"/>
    </row>
    <row r="370" customHeight="1" spans="24:24">
      <c r="X370" s="41"/>
    </row>
    <row r="371" customHeight="1" spans="24:24">
      <c r="X371" s="41"/>
    </row>
    <row r="372" customHeight="1" spans="24:24">
      <c r="X372" s="41"/>
    </row>
    <row r="373" customHeight="1" spans="24:24">
      <c r="X373" s="41"/>
    </row>
    <row r="374" customHeight="1" spans="24:24">
      <c r="X374" s="41"/>
    </row>
    <row r="375" customHeight="1" spans="24:24">
      <c r="X375" s="41"/>
    </row>
    <row r="376" customHeight="1" spans="24:24">
      <c r="X376" s="41"/>
    </row>
    <row r="377" customHeight="1" spans="24:24">
      <c r="X377" s="41"/>
    </row>
    <row r="378" customHeight="1" spans="24:24">
      <c r="X378" s="41"/>
    </row>
    <row r="379" customHeight="1" spans="24:24">
      <c r="X379" s="41"/>
    </row>
    <row r="380" customHeight="1" spans="24:24">
      <c r="X380" s="41"/>
    </row>
    <row r="381" customHeight="1" spans="24:24">
      <c r="X381" s="41"/>
    </row>
    <row r="382" customHeight="1" spans="24:24">
      <c r="X382" s="41"/>
    </row>
    <row r="383" customHeight="1" spans="24:24">
      <c r="X383" s="41"/>
    </row>
    <row r="384" customHeight="1" spans="24:24">
      <c r="X384" s="41"/>
    </row>
    <row r="385" customHeight="1" spans="24:24">
      <c r="X385" s="41"/>
    </row>
    <row r="386" customHeight="1" spans="24:24">
      <c r="X386" s="41"/>
    </row>
    <row r="387" customHeight="1" spans="24:24">
      <c r="X387" s="41"/>
    </row>
    <row r="388" customHeight="1" spans="24:24">
      <c r="X388" s="41"/>
    </row>
    <row r="389" customHeight="1" spans="24:24">
      <c r="X389" s="41"/>
    </row>
    <row r="390" customHeight="1" spans="24:24">
      <c r="X390" s="41"/>
    </row>
    <row r="391" customHeight="1" spans="24:24">
      <c r="X391" s="41"/>
    </row>
    <row r="392" customHeight="1" spans="24:24">
      <c r="X392" s="41"/>
    </row>
    <row r="393" customHeight="1" spans="24:24">
      <c r="X393" s="41"/>
    </row>
    <row r="394" customHeight="1" spans="24:24">
      <c r="X394" s="41"/>
    </row>
    <row r="395" customHeight="1" spans="24:24">
      <c r="X395" s="41"/>
    </row>
    <row r="396" customHeight="1" spans="24:24">
      <c r="X396" s="41"/>
    </row>
    <row r="397" customHeight="1" spans="24:24">
      <c r="X397" s="41"/>
    </row>
    <row r="398" customHeight="1" spans="24:24">
      <c r="X398" s="41"/>
    </row>
    <row r="399" customHeight="1" spans="24:24">
      <c r="X399" s="41"/>
    </row>
    <row r="400" customHeight="1" spans="24:24">
      <c r="X400" s="41"/>
    </row>
    <row r="401" customHeight="1" spans="24:24">
      <c r="X401" s="41"/>
    </row>
    <row r="402" customHeight="1" spans="24:24">
      <c r="X402" s="41"/>
    </row>
    <row r="403" customHeight="1" spans="24:24">
      <c r="X403" s="41"/>
    </row>
    <row r="404" customHeight="1" spans="24:24">
      <c r="X404" s="41"/>
    </row>
    <row r="405" customHeight="1" spans="24:24">
      <c r="X405" s="41"/>
    </row>
    <row r="406" customHeight="1" spans="24:24">
      <c r="X406" s="41"/>
    </row>
    <row r="407" customHeight="1" spans="24:24">
      <c r="X407" s="41"/>
    </row>
    <row r="408" customHeight="1" spans="24:24">
      <c r="X408" s="41"/>
    </row>
    <row r="409" customHeight="1" spans="24:24">
      <c r="X409" s="41"/>
    </row>
    <row r="410" customHeight="1" spans="24:24">
      <c r="X410" s="41"/>
    </row>
    <row r="411" customHeight="1" spans="24:24">
      <c r="X411" s="41"/>
    </row>
    <row r="412" customHeight="1" spans="24:24">
      <c r="X412" s="41"/>
    </row>
    <row r="413" customHeight="1" spans="24:24">
      <c r="X413" s="41"/>
    </row>
    <row r="414" customHeight="1" spans="24:24">
      <c r="X414" s="41"/>
    </row>
    <row r="415" customHeight="1" spans="24:24">
      <c r="X415" s="41"/>
    </row>
    <row r="416" customHeight="1" spans="24:24">
      <c r="X416" s="41"/>
    </row>
    <row r="417" customHeight="1" spans="24:24">
      <c r="X417" s="41"/>
    </row>
    <row r="418" customHeight="1" spans="24:24">
      <c r="X418" s="41"/>
    </row>
    <row r="419" customHeight="1" spans="24:24">
      <c r="X419" s="41"/>
    </row>
    <row r="420" customHeight="1" spans="24:24">
      <c r="X420" s="41"/>
    </row>
    <row r="421" customHeight="1" spans="24:24">
      <c r="X421" s="41"/>
    </row>
    <row r="422" customHeight="1" spans="24:24">
      <c r="X422" s="41"/>
    </row>
    <row r="423" customHeight="1" spans="24:24">
      <c r="X423" s="41"/>
    </row>
    <row r="424" customHeight="1" spans="24:24">
      <c r="X424" s="41"/>
    </row>
    <row r="425" customHeight="1" spans="24:24">
      <c r="X425" s="41"/>
    </row>
    <row r="426" customHeight="1" spans="24:24">
      <c r="X426" s="41"/>
    </row>
    <row r="427" customHeight="1" spans="24:24">
      <c r="X427" s="41"/>
    </row>
    <row r="428" customHeight="1" spans="24:24">
      <c r="X428" s="41"/>
    </row>
    <row r="429" customHeight="1" spans="24:24">
      <c r="X429" s="41"/>
    </row>
    <row r="430" customHeight="1" spans="24:24">
      <c r="X430" s="41"/>
    </row>
    <row r="431" customHeight="1" spans="24:24">
      <c r="X431" s="41"/>
    </row>
    <row r="432" customHeight="1" spans="24:24">
      <c r="X432" s="41"/>
    </row>
    <row r="433" customHeight="1" spans="24:24">
      <c r="X433" s="41"/>
    </row>
    <row r="434" customHeight="1" spans="24:24">
      <c r="X434" s="41"/>
    </row>
    <row r="435" customHeight="1" spans="24:24">
      <c r="X435" s="41"/>
    </row>
    <row r="436" customHeight="1" spans="24:24">
      <c r="X436" s="41"/>
    </row>
    <row r="437" customHeight="1" spans="24:24">
      <c r="X437" s="41"/>
    </row>
    <row r="438" customHeight="1" spans="24:24">
      <c r="X438" s="41"/>
    </row>
    <row r="439" customHeight="1" spans="24:24">
      <c r="X439" s="41"/>
    </row>
    <row r="440" customHeight="1" spans="24:24">
      <c r="X440" s="41"/>
    </row>
    <row r="441" customHeight="1" spans="24:24">
      <c r="X441" s="41"/>
    </row>
    <row r="442" customHeight="1" spans="24:24">
      <c r="X442" s="41"/>
    </row>
    <row r="443" customHeight="1" spans="24:24">
      <c r="X443" s="41"/>
    </row>
    <row r="444" customHeight="1" spans="24:24">
      <c r="X444" s="41"/>
    </row>
    <row r="445" customHeight="1" spans="24:24">
      <c r="X445" s="41"/>
    </row>
    <row r="446" customHeight="1" spans="24:24">
      <c r="X446" s="41"/>
    </row>
    <row r="447" customHeight="1" spans="24:24">
      <c r="X447" s="41"/>
    </row>
    <row r="448" customHeight="1" spans="24:24">
      <c r="X448" s="41"/>
    </row>
    <row r="449" customHeight="1" spans="24:24">
      <c r="X449" s="41"/>
    </row>
    <row r="450" customHeight="1" spans="24:24">
      <c r="X450" s="41"/>
    </row>
    <row r="451" customHeight="1" spans="24:24">
      <c r="X451" s="41"/>
    </row>
    <row r="452" customHeight="1" spans="24:24">
      <c r="X452" s="41"/>
    </row>
    <row r="453" customHeight="1" spans="24:24">
      <c r="X453" s="41"/>
    </row>
    <row r="454" customHeight="1" spans="24:24">
      <c r="X454" s="41"/>
    </row>
    <row r="455" customHeight="1" spans="24:24">
      <c r="X455" s="41"/>
    </row>
    <row r="456" customHeight="1" spans="24:24">
      <c r="X456" s="41"/>
    </row>
    <row r="457" customHeight="1" spans="24:24">
      <c r="X457" s="41"/>
    </row>
    <row r="458" customHeight="1" spans="24:24">
      <c r="X458" s="41"/>
    </row>
    <row r="459" customHeight="1" spans="24:24">
      <c r="X459" s="41"/>
    </row>
    <row r="460" customHeight="1" spans="24:24">
      <c r="X460" s="41"/>
    </row>
    <row r="461" customHeight="1" spans="24:24">
      <c r="X461" s="41"/>
    </row>
    <row r="462" customHeight="1" spans="24:24">
      <c r="X462" s="41"/>
    </row>
    <row r="463" customHeight="1" spans="24:24">
      <c r="X463" s="41"/>
    </row>
    <row r="464" customHeight="1" spans="24:24">
      <c r="X464" s="41"/>
    </row>
    <row r="465" customHeight="1" spans="24:24">
      <c r="X465" s="41"/>
    </row>
    <row r="466" customHeight="1" spans="24:24">
      <c r="X466" s="41"/>
    </row>
    <row r="467" customHeight="1" spans="24:24">
      <c r="X467" s="41"/>
    </row>
    <row r="468" customHeight="1" spans="24:24">
      <c r="X468" s="41"/>
    </row>
    <row r="469" customHeight="1" spans="24:24">
      <c r="X469" s="41"/>
    </row>
    <row r="470" customHeight="1" spans="24:24">
      <c r="X470" s="41"/>
    </row>
    <row r="471" customHeight="1" spans="24:24">
      <c r="X471" s="41"/>
    </row>
    <row r="472" customHeight="1" spans="24:24">
      <c r="X472" s="41"/>
    </row>
    <row r="473" customHeight="1" spans="24:24">
      <c r="X473" s="41"/>
    </row>
    <row r="474" customHeight="1" spans="24:24">
      <c r="X474" s="41"/>
    </row>
    <row r="475" customHeight="1" spans="24:24">
      <c r="X475" s="41"/>
    </row>
    <row r="476" customHeight="1" spans="24:24">
      <c r="X476" s="41"/>
    </row>
    <row r="477" customHeight="1" spans="24:24">
      <c r="X477" s="41"/>
    </row>
    <row r="478" customHeight="1" spans="24:24">
      <c r="X478" s="41"/>
    </row>
    <row r="479" customHeight="1" spans="24:24">
      <c r="X479" s="41"/>
    </row>
    <row r="480" customHeight="1" spans="24:24">
      <c r="X480" s="41"/>
    </row>
    <row r="481" customHeight="1" spans="24:24">
      <c r="X481" s="41"/>
    </row>
    <row r="482" customHeight="1" spans="24:24">
      <c r="X482" s="41"/>
    </row>
    <row r="483" customHeight="1" spans="24:24">
      <c r="X483" s="41"/>
    </row>
    <row r="484" customHeight="1" spans="24:24">
      <c r="X484" s="41"/>
    </row>
  </sheetData>
  <autoFilter xmlns:etc="http://www.wps.cn/officeDocument/2017/etCustomData" ref="A7:AO273" etc:filterBottomFollowUsedRange="0">
    <filterColumn colId="7">
      <filters>
        <filter val="板城镇屯车村委2025年龙门村污水处理项目"/>
        <filter val="板城镇竹山村委2025年竹山岭农田灌溉项目"/>
        <filter val="板城镇新城村委2025年碗窑泥兴陶制作基地项目"/>
        <filter val="板城镇宁家村委2025年一、二队农田灌溉项目"/>
        <filter val="板城镇众仁村委2025年玉兰花种植基地项目"/>
        <filter val="板城镇竹山村委2024年睦家村污水治理建设项目"/>
        <filter val="板城镇新城村委2025年山尾村漫水路项目"/>
        <filter val="板城镇2024年那芳水厂供水保障工程"/>
        <filter val="板城镇六虾村委2025年暖水麓至猪大肠水利农田灌溉项目"/>
        <filter val="板城镇竹山村委2025年睦家村农田灌溉项目"/>
        <filter val="板城镇板中村委2025年淡水珍珠养殖基地项目"/>
        <filter val="板城镇那觅村委2025年油茶种植基地项目"/>
        <filter val="板城镇众仁村委2025年农田灌溉水渠修建项目"/>
        <filter val="板城镇2023年板中村肉牛草料加工车间项目"/>
        <filter val="板城镇2025年板城水厂供水保障工程"/>
        <filter val="板城镇六虾村委2025年六虾村围倩坪、榕木窝至死狗俚农田灌溉项目"/>
        <filter val="板城镇新城村委2024年碗窑村农田灌溉项目"/>
        <filter val="板城镇红华村2025年排污管道建设项目"/>
        <filter val="板城镇2025年项目管护费"/>
        <filter val="板城镇2025年双吉垅水厂供水保障工程"/>
        <filter val="板城镇高龙村委2025年好青翠农民合作社加工车间提升项目"/>
        <filter val="板城镇六虾村委2025年六虾、那里山村污水处理项目"/>
        <filter val="板城镇新城村委2025年旱塘村漫水路项目"/>
      </filters>
    </filterColumn>
    <extLst/>
  </autoFilter>
  <mergeCells count="746">
    <mergeCell ref="A1:H1"/>
    <mergeCell ref="A2:AM2"/>
    <mergeCell ref="A3:AM3"/>
    <mergeCell ref="A4:AM4"/>
    <mergeCell ref="F5:G5"/>
    <mergeCell ref="P5:X5"/>
    <mergeCell ref="Q6:R6"/>
    <mergeCell ref="S6:T6"/>
    <mergeCell ref="U6:V6"/>
    <mergeCell ref="W6:X6"/>
    <mergeCell ref="A8:H8"/>
    <mergeCell ref="A9:H9"/>
    <mergeCell ref="A66:H66"/>
    <mergeCell ref="A68:H68"/>
    <mergeCell ref="A122:H122"/>
    <mergeCell ref="A124:H124"/>
    <mergeCell ref="A127:H127"/>
    <mergeCell ref="A165:H165"/>
    <mergeCell ref="A185:H185"/>
    <mergeCell ref="A211:H211"/>
    <mergeCell ref="A217:H217"/>
    <mergeCell ref="A225:H225"/>
    <mergeCell ref="A227:H227"/>
    <mergeCell ref="A260:H260"/>
    <mergeCell ref="A263:H263"/>
    <mergeCell ref="A267:H267"/>
    <mergeCell ref="A5:A7"/>
    <mergeCell ref="A29:A30"/>
    <mergeCell ref="A31:A32"/>
    <mergeCell ref="A34:A35"/>
    <mergeCell ref="A44:A45"/>
    <mergeCell ref="A46:A47"/>
    <mergeCell ref="A48:A49"/>
    <mergeCell ref="A50:A51"/>
    <mergeCell ref="A52:A53"/>
    <mergeCell ref="A54:A55"/>
    <mergeCell ref="A61:A62"/>
    <mergeCell ref="A169:A170"/>
    <mergeCell ref="A230:A239"/>
    <mergeCell ref="A240:A242"/>
    <mergeCell ref="A243:A244"/>
    <mergeCell ref="A245:A247"/>
    <mergeCell ref="A248:A249"/>
    <mergeCell ref="A250:A253"/>
    <mergeCell ref="A254:A259"/>
    <mergeCell ref="B5:B7"/>
    <mergeCell ref="B29:B30"/>
    <mergeCell ref="B31:B32"/>
    <mergeCell ref="B34:B35"/>
    <mergeCell ref="B44:B45"/>
    <mergeCell ref="B46:B47"/>
    <mergeCell ref="B48:B49"/>
    <mergeCell ref="B50:B51"/>
    <mergeCell ref="B52:B53"/>
    <mergeCell ref="B54:B55"/>
    <mergeCell ref="B61:B62"/>
    <mergeCell ref="B169:B170"/>
    <mergeCell ref="B230:B239"/>
    <mergeCell ref="B240:B242"/>
    <mergeCell ref="B243:B244"/>
    <mergeCell ref="B245:B247"/>
    <mergeCell ref="B248:B249"/>
    <mergeCell ref="B250:B253"/>
    <mergeCell ref="B254:B259"/>
    <mergeCell ref="C5:C7"/>
    <mergeCell ref="C29:C30"/>
    <mergeCell ref="C31:C32"/>
    <mergeCell ref="C34:C35"/>
    <mergeCell ref="C44:C45"/>
    <mergeCell ref="C46:C47"/>
    <mergeCell ref="C48:C49"/>
    <mergeCell ref="C50:C51"/>
    <mergeCell ref="C52:C53"/>
    <mergeCell ref="C54:C55"/>
    <mergeCell ref="C61:C62"/>
    <mergeCell ref="C169:C170"/>
    <mergeCell ref="C230:C239"/>
    <mergeCell ref="C240:C242"/>
    <mergeCell ref="C243:C244"/>
    <mergeCell ref="C245:C247"/>
    <mergeCell ref="C248:C249"/>
    <mergeCell ref="C250:C253"/>
    <mergeCell ref="C254:C259"/>
    <mergeCell ref="D5:D7"/>
    <mergeCell ref="D29:D30"/>
    <mergeCell ref="D31:D32"/>
    <mergeCell ref="D34:D35"/>
    <mergeCell ref="D44:D45"/>
    <mergeCell ref="D46:D47"/>
    <mergeCell ref="D48:D49"/>
    <mergeCell ref="D50:D51"/>
    <mergeCell ref="D52:D53"/>
    <mergeCell ref="D54:D55"/>
    <mergeCell ref="D61:D62"/>
    <mergeCell ref="D169:D170"/>
    <mergeCell ref="D230:D239"/>
    <mergeCell ref="D240:D242"/>
    <mergeCell ref="D243:D244"/>
    <mergeCell ref="D245:D247"/>
    <mergeCell ref="D248:D249"/>
    <mergeCell ref="D250:D253"/>
    <mergeCell ref="D254:D259"/>
    <mergeCell ref="E5:E7"/>
    <mergeCell ref="E29:E30"/>
    <mergeCell ref="E31:E32"/>
    <mergeCell ref="E34:E35"/>
    <mergeCell ref="E44:E45"/>
    <mergeCell ref="E46:E47"/>
    <mergeCell ref="E48:E49"/>
    <mergeCell ref="E50:E51"/>
    <mergeCell ref="E52:E53"/>
    <mergeCell ref="E54:E55"/>
    <mergeCell ref="E61:E62"/>
    <mergeCell ref="E169:E170"/>
    <mergeCell ref="E230:E239"/>
    <mergeCell ref="E240:E242"/>
    <mergeCell ref="E243:E244"/>
    <mergeCell ref="E245:E247"/>
    <mergeCell ref="E248:E249"/>
    <mergeCell ref="E250:E253"/>
    <mergeCell ref="E254:E259"/>
    <mergeCell ref="F6:F7"/>
    <mergeCell ref="F29:F30"/>
    <mergeCell ref="F31:F32"/>
    <mergeCell ref="F34:F35"/>
    <mergeCell ref="F44:F45"/>
    <mergeCell ref="F46:F47"/>
    <mergeCell ref="F48:F49"/>
    <mergeCell ref="F50:F51"/>
    <mergeCell ref="F52:F53"/>
    <mergeCell ref="F54:F55"/>
    <mergeCell ref="F61:F62"/>
    <mergeCell ref="F169:F170"/>
    <mergeCell ref="F230:F239"/>
    <mergeCell ref="F240:F242"/>
    <mergeCell ref="F243:F244"/>
    <mergeCell ref="F245:F247"/>
    <mergeCell ref="F248:F249"/>
    <mergeCell ref="F250:F253"/>
    <mergeCell ref="F254:F259"/>
    <mergeCell ref="G6:G7"/>
    <mergeCell ref="G29:G30"/>
    <mergeCell ref="G31:G32"/>
    <mergeCell ref="G34:G35"/>
    <mergeCell ref="G44:G45"/>
    <mergeCell ref="G46:G47"/>
    <mergeCell ref="G48:G49"/>
    <mergeCell ref="G50:G51"/>
    <mergeCell ref="G52:G53"/>
    <mergeCell ref="G54:G55"/>
    <mergeCell ref="G61:G62"/>
    <mergeCell ref="G169:G170"/>
    <mergeCell ref="G230:G239"/>
    <mergeCell ref="G240:G242"/>
    <mergeCell ref="G243:G244"/>
    <mergeCell ref="G245:G247"/>
    <mergeCell ref="G248:G249"/>
    <mergeCell ref="G250:G253"/>
    <mergeCell ref="G254:G259"/>
    <mergeCell ref="H5:H7"/>
    <mergeCell ref="H29:H30"/>
    <mergeCell ref="H31:H32"/>
    <mergeCell ref="H34:H35"/>
    <mergeCell ref="H44:H45"/>
    <mergeCell ref="H46:H47"/>
    <mergeCell ref="H48:H49"/>
    <mergeCell ref="H50:H51"/>
    <mergeCell ref="H52:H53"/>
    <mergeCell ref="H54:H55"/>
    <mergeCell ref="H61:H62"/>
    <mergeCell ref="H169:H170"/>
    <mergeCell ref="H230:H239"/>
    <mergeCell ref="H240:H242"/>
    <mergeCell ref="H243:H244"/>
    <mergeCell ref="H245:H247"/>
    <mergeCell ref="H248:H249"/>
    <mergeCell ref="H250:H253"/>
    <mergeCell ref="H254:H259"/>
    <mergeCell ref="I5:I7"/>
    <mergeCell ref="I29:I30"/>
    <mergeCell ref="I31:I32"/>
    <mergeCell ref="I34:I35"/>
    <mergeCell ref="I44:I45"/>
    <mergeCell ref="I46:I47"/>
    <mergeCell ref="I48:I49"/>
    <mergeCell ref="I50:I51"/>
    <mergeCell ref="I52:I53"/>
    <mergeCell ref="I54:I55"/>
    <mergeCell ref="I61:I62"/>
    <mergeCell ref="I169:I170"/>
    <mergeCell ref="I230:I239"/>
    <mergeCell ref="I240:I242"/>
    <mergeCell ref="I243:I244"/>
    <mergeCell ref="I245:I247"/>
    <mergeCell ref="I248:I249"/>
    <mergeCell ref="I250:I253"/>
    <mergeCell ref="I254:I259"/>
    <mergeCell ref="J5:J7"/>
    <mergeCell ref="J29:J30"/>
    <mergeCell ref="J31:J32"/>
    <mergeCell ref="J34:J35"/>
    <mergeCell ref="J44:J45"/>
    <mergeCell ref="J46:J47"/>
    <mergeCell ref="J48:J49"/>
    <mergeCell ref="J50:J51"/>
    <mergeCell ref="J52:J53"/>
    <mergeCell ref="J54:J55"/>
    <mergeCell ref="J61:J62"/>
    <mergeCell ref="J169:J170"/>
    <mergeCell ref="J230:J239"/>
    <mergeCell ref="J240:J242"/>
    <mergeCell ref="J243:J244"/>
    <mergeCell ref="J245:J247"/>
    <mergeCell ref="J248:J249"/>
    <mergeCell ref="J250:J253"/>
    <mergeCell ref="J254:J259"/>
    <mergeCell ref="K6:K7"/>
    <mergeCell ref="K29:K30"/>
    <mergeCell ref="K31:K32"/>
    <mergeCell ref="K34:K35"/>
    <mergeCell ref="K44:K45"/>
    <mergeCell ref="K46:K47"/>
    <mergeCell ref="K48:K49"/>
    <mergeCell ref="K50:K51"/>
    <mergeCell ref="K52:K53"/>
    <mergeCell ref="K54:K55"/>
    <mergeCell ref="K61:K62"/>
    <mergeCell ref="K169:K170"/>
    <mergeCell ref="K230:K239"/>
    <mergeCell ref="K240:K242"/>
    <mergeCell ref="K243:K244"/>
    <mergeCell ref="K245:K247"/>
    <mergeCell ref="K248:K249"/>
    <mergeCell ref="K250:K253"/>
    <mergeCell ref="K254:K259"/>
    <mergeCell ref="L5:L7"/>
    <mergeCell ref="L29:L30"/>
    <mergeCell ref="L31:L32"/>
    <mergeCell ref="L34:L35"/>
    <mergeCell ref="L44:L45"/>
    <mergeCell ref="L46:L47"/>
    <mergeCell ref="L48:L49"/>
    <mergeCell ref="L50:L51"/>
    <mergeCell ref="L52:L53"/>
    <mergeCell ref="L54:L55"/>
    <mergeCell ref="L61:L62"/>
    <mergeCell ref="L169:L170"/>
    <mergeCell ref="L230:L239"/>
    <mergeCell ref="L240:L242"/>
    <mergeCell ref="L243:L244"/>
    <mergeCell ref="L245:L247"/>
    <mergeCell ref="L248:L249"/>
    <mergeCell ref="L250:L253"/>
    <mergeCell ref="L254:L259"/>
    <mergeCell ref="M5:M7"/>
    <mergeCell ref="M29:M30"/>
    <mergeCell ref="M31:M32"/>
    <mergeCell ref="M34:M35"/>
    <mergeCell ref="M44:M45"/>
    <mergeCell ref="M46:M47"/>
    <mergeCell ref="M48:M49"/>
    <mergeCell ref="M50:M51"/>
    <mergeCell ref="M52:M53"/>
    <mergeCell ref="M54:M55"/>
    <mergeCell ref="M61:M62"/>
    <mergeCell ref="M169:M170"/>
    <mergeCell ref="M230:M239"/>
    <mergeCell ref="M240:M242"/>
    <mergeCell ref="M243:M244"/>
    <mergeCell ref="M245:M247"/>
    <mergeCell ref="M248:M249"/>
    <mergeCell ref="M250:M253"/>
    <mergeCell ref="M254:M259"/>
    <mergeCell ref="N5:N7"/>
    <mergeCell ref="N29:N30"/>
    <mergeCell ref="N31:N32"/>
    <mergeCell ref="N34:N35"/>
    <mergeCell ref="N44:N45"/>
    <mergeCell ref="N46:N47"/>
    <mergeCell ref="N48:N49"/>
    <mergeCell ref="N50:N51"/>
    <mergeCell ref="N52:N53"/>
    <mergeCell ref="N54:N55"/>
    <mergeCell ref="N61:N62"/>
    <mergeCell ref="N169:N170"/>
    <mergeCell ref="N230:N239"/>
    <mergeCell ref="N240:N242"/>
    <mergeCell ref="N243:N244"/>
    <mergeCell ref="N245:N247"/>
    <mergeCell ref="N248:N249"/>
    <mergeCell ref="N250:N253"/>
    <mergeCell ref="N254:N259"/>
    <mergeCell ref="O5:O7"/>
    <mergeCell ref="O29:O30"/>
    <mergeCell ref="O31:O32"/>
    <mergeCell ref="O34:O35"/>
    <mergeCell ref="O44:O45"/>
    <mergeCell ref="O46:O47"/>
    <mergeCell ref="O48:O49"/>
    <mergeCell ref="O50:O51"/>
    <mergeCell ref="O52:O53"/>
    <mergeCell ref="O54:O55"/>
    <mergeCell ref="O61:O62"/>
    <mergeCell ref="O169:O170"/>
    <mergeCell ref="O230:O239"/>
    <mergeCell ref="O240:O242"/>
    <mergeCell ref="O243:O244"/>
    <mergeCell ref="O245:O247"/>
    <mergeCell ref="O248:O249"/>
    <mergeCell ref="O250:O253"/>
    <mergeCell ref="O254:O259"/>
    <mergeCell ref="P6:P7"/>
    <mergeCell ref="P29:P30"/>
    <mergeCell ref="P31:P32"/>
    <mergeCell ref="P34:P35"/>
    <mergeCell ref="P44:P45"/>
    <mergeCell ref="P46:P47"/>
    <mergeCell ref="P48:P49"/>
    <mergeCell ref="P50:P51"/>
    <mergeCell ref="P52:P53"/>
    <mergeCell ref="P54:P55"/>
    <mergeCell ref="P61:P62"/>
    <mergeCell ref="P169:P170"/>
    <mergeCell ref="P230:P239"/>
    <mergeCell ref="P240:P242"/>
    <mergeCell ref="P243:P244"/>
    <mergeCell ref="P245:P247"/>
    <mergeCell ref="P248:P249"/>
    <mergeCell ref="P250:P253"/>
    <mergeCell ref="P254:P259"/>
    <mergeCell ref="Q29:Q30"/>
    <mergeCell ref="Q31:Q32"/>
    <mergeCell ref="Q34:Q35"/>
    <mergeCell ref="Q44:Q45"/>
    <mergeCell ref="Q46:Q47"/>
    <mergeCell ref="Q48:Q49"/>
    <mergeCell ref="Q50:Q51"/>
    <mergeCell ref="Q52:Q53"/>
    <mergeCell ref="Q54:Q55"/>
    <mergeCell ref="Q61:Q62"/>
    <mergeCell ref="Q169:Q170"/>
    <mergeCell ref="Q230:Q239"/>
    <mergeCell ref="Q240:Q242"/>
    <mergeCell ref="Q243:Q244"/>
    <mergeCell ref="Q245:Q247"/>
    <mergeCell ref="Q248:Q249"/>
    <mergeCell ref="Q250:Q253"/>
    <mergeCell ref="Q254:Q259"/>
    <mergeCell ref="R29:R30"/>
    <mergeCell ref="R31:R32"/>
    <mergeCell ref="R34:R35"/>
    <mergeCell ref="R44:R45"/>
    <mergeCell ref="R46:R47"/>
    <mergeCell ref="R48:R49"/>
    <mergeCell ref="R50:R51"/>
    <mergeCell ref="R52:R53"/>
    <mergeCell ref="R54:R55"/>
    <mergeCell ref="R61:R62"/>
    <mergeCell ref="R169:R170"/>
    <mergeCell ref="R230:R239"/>
    <mergeCell ref="R240:R242"/>
    <mergeCell ref="R243:R244"/>
    <mergeCell ref="R245:R247"/>
    <mergeCell ref="R248:R249"/>
    <mergeCell ref="R250:R253"/>
    <mergeCell ref="R254:R259"/>
    <mergeCell ref="S29:S30"/>
    <mergeCell ref="S31:S32"/>
    <mergeCell ref="S34:S35"/>
    <mergeCell ref="S44:S45"/>
    <mergeCell ref="S46:S47"/>
    <mergeCell ref="S48:S49"/>
    <mergeCell ref="S50:S51"/>
    <mergeCell ref="S52:S53"/>
    <mergeCell ref="S54:S55"/>
    <mergeCell ref="S61:S62"/>
    <mergeCell ref="S169:S170"/>
    <mergeCell ref="S230:S239"/>
    <mergeCell ref="S240:S242"/>
    <mergeCell ref="S243:S244"/>
    <mergeCell ref="S245:S247"/>
    <mergeCell ref="S248:S249"/>
    <mergeCell ref="S250:S253"/>
    <mergeCell ref="S254:S259"/>
    <mergeCell ref="T29:T30"/>
    <mergeCell ref="T31:T32"/>
    <mergeCell ref="T34:T35"/>
    <mergeCell ref="T44:T45"/>
    <mergeCell ref="T46:T47"/>
    <mergeCell ref="T48:T49"/>
    <mergeCell ref="T50:T51"/>
    <mergeCell ref="T52:T53"/>
    <mergeCell ref="T54:T55"/>
    <mergeCell ref="T61:T62"/>
    <mergeCell ref="T169:T170"/>
    <mergeCell ref="T230:T239"/>
    <mergeCell ref="T240:T242"/>
    <mergeCell ref="T243:T244"/>
    <mergeCell ref="T245:T247"/>
    <mergeCell ref="T248:T249"/>
    <mergeCell ref="T250:T253"/>
    <mergeCell ref="T254:T259"/>
    <mergeCell ref="U29:U30"/>
    <mergeCell ref="U31:U32"/>
    <mergeCell ref="U34:U35"/>
    <mergeCell ref="U44:U45"/>
    <mergeCell ref="U46:U47"/>
    <mergeCell ref="U48:U49"/>
    <mergeCell ref="U50:U51"/>
    <mergeCell ref="U52:U53"/>
    <mergeCell ref="U54:U55"/>
    <mergeCell ref="U61:U62"/>
    <mergeCell ref="U169:U170"/>
    <mergeCell ref="U230:U239"/>
    <mergeCell ref="U240:U242"/>
    <mergeCell ref="U243:U244"/>
    <mergeCell ref="U245:U247"/>
    <mergeCell ref="U248:U249"/>
    <mergeCell ref="U250:U253"/>
    <mergeCell ref="U254:U259"/>
    <mergeCell ref="V29:V30"/>
    <mergeCell ref="V31:V32"/>
    <mergeCell ref="V34:V35"/>
    <mergeCell ref="V44:V45"/>
    <mergeCell ref="V46:V47"/>
    <mergeCell ref="V48:V49"/>
    <mergeCell ref="V50:V51"/>
    <mergeCell ref="V52:V53"/>
    <mergeCell ref="V54:V55"/>
    <mergeCell ref="V61:V62"/>
    <mergeCell ref="V169:V170"/>
    <mergeCell ref="V230:V239"/>
    <mergeCell ref="V240:V242"/>
    <mergeCell ref="V243:V244"/>
    <mergeCell ref="V245:V247"/>
    <mergeCell ref="V248:V249"/>
    <mergeCell ref="V250:V253"/>
    <mergeCell ref="V254:V259"/>
    <mergeCell ref="W29:W30"/>
    <mergeCell ref="W31:W32"/>
    <mergeCell ref="W34:W35"/>
    <mergeCell ref="W44:W45"/>
    <mergeCell ref="W46:W47"/>
    <mergeCell ref="W48:W49"/>
    <mergeCell ref="W50:W51"/>
    <mergeCell ref="W52:W53"/>
    <mergeCell ref="W54:W55"/>
    <mergeCell ref="W61:W62"/>
    <mergeCell ref="W169:W170"/>
    <mergeCell ref="W230:W239"/>
    <mergeCell ref="W240:W242"/>
    <mergeCell ref="W243:W244"/>
    <mergeCell ref="W245:W247"/>
    <mergeCell ref="W248:W249"/>
    <mergeCell ref="W250:W253"/>
    <mergeCell ref="W254:W259"/>
    <mergeCell ref="X29:X30"/>
    <mergeCell ref="X31:X32"/>
    <mergeCell ref="X34:X35"/>
    <mergeCell ref="X44:X45"/>
    <mergeCell ref="X46:X47"/>
    <mergeCell ref="X48:X49"/>
    <mergeCell ref="X50:X51"/>
    <mergeCell ref="X52:X53"/>
    <mergeCell ref="X54:X55"/>
    <mergeCell ref="X61:X62"/>
    <mergeCell ref="X169:X170"/>
    <mergeCell ref="X230:X239"/>
    <mergeCell ref="X240:X242"/>
    <mergeCell ref="X243:X244"/>
    <mergeCell ref="X245:X247"/>
    <mergeCell ref="X248:X249"/>
    <mergeCell ref="X250:X253"/>
    <mergeCell ref="X254:X259"/>
    <mergeCell ref="Y5:Y7"/>
    <mergeCell ref="Y29:Y30"/>
    <mergeCell ref="Y31:Y32"/>
    <mergeCell ref="Y34:Y35"/>
    <mergeCell ref="Y44:Y45"/>
    <mergeCell ref="Y46:Y47"/>
    <mergeCell ref="Y48:Y49"/>
    <mergeCell ref="Y50:Y51"/>
    <mergeCell ref="Y52:Y53"/>
    <mergeCell ref="Y54:Y55"/>
    <mergeCell ref="Y61:Y62"/>
    <mergeCell ref="Y169:Y170"/>
    <mergeCell ref="Y230:Y239"/>
    <mergeCell ref="Y240:Y242"/>
    <mergeCell ref="Y243:Y244"/>
    <mergeCell ref="Y245:Y247"/>
    <mergeCell ref="Y248:Y249"/>
    <mergeCell ref="Y250:Y253"/>
    <mergeCell ref="Y254:Y259"/>
    <mergeCell ref="Z5:Z7"/>
    <mergeCell ref="Z29:Z30"/>
    <mergeCell ref="Z31:Z32"/>
    <mergeCell ref="Z34:Z35"/>
    <mergeCell ref="Z44:Z45"/>
    <mergeCell ref="Z46:Z47"/>
    <mergeCell ref="Z48:Z49"/>
    <mergeCell ref="Z50:Z51"/>
    <mergeCell ref="Z52:Z53"/>
    <mergeCell ref="Z54:Z55"/>
    <mergeCell ref="Z61:Z62"/>
    <mergeCell ref="Z169:Z170"/>
    <mergeCell ref="Z230:Z239"/>
    <mergeCell ref="Z240:Z242"/>
    <mergeCell ref="Z243:Z244"/>
    <mergeCell ref="Z245:Z247"/>
    <mergeCell ref="Z248:Z249"/>
    <mergeCell ref="Z250:Z253"/>
    <mergeCell ref="Z254:Z259"/>
    <mergeCell ref="AA5:AA7"/>
    <mergeCell ref="AA29:AA30"/>
    <mergeCell ref="AA31:AA32"/>
    <mergeCell ref="AA34:AA35"/>
    <mergeCell ref="AA44:AA45"/>
    <mergeCell ref="AA46:AA47"/>
    <mergeCell ref="AA48:AA49"/>
    <mergeCell ref="AA50:AA51"/>
    <mergeCell ref="AA52:AA53"/>
    <mergeCell ref="AA54:AA55"/>
    <mergeCell ref="AA61:AA62"/>
    <mergeCell ref="AA169:AA170"/>
    <mergeCell ref="AA230:AA239"/>
    <mergeCell ref="AA240:AA242"/>
    <mergeCell ref="AA243:AA244"/>
    <mergeCell ref="AA245:AA247"/>
    <mergeCell ref="AA248:AA249"/>
    <mergeCell ref="AA250:AA253"/>
    <mergeCell ref="AA254:AA259"/>
    <mergeCell ref="AB5:AB7"/>
    <mergeCell ref="AB29:AB30"/>
    <mergeCell ref="AB31:AB32"/>
    <mergeCell ref="AB34:AB35"/>
    <mergeCell ref="AB44:AB45"/>
    <mergeCell ref="AB46:AB47"/>
    <mergeCell ref="AB48:AB49"/>
    <mergeCell ref="AB50:AB51"/>
    <mergeCell ref="AB52:AB53"/>
    <mergeCell ref="AB54:AB55"/>
    <mergeCell ref="AB61:AB62"/>
    <mergeCell ref="AB169:AB170"/>
    <mergeCell ref="AB230:AB239"/>
    <mergeCell ref="AB240:AB242"/>
    <mergeCell ref="AB243:AB244"/>
    <mergeCell ref="AB245:AB247"/>
    <mergeCell ref="AB248:AB249"/>
    <mergeCell ref="AB250:AB253"/>
    <mergeCell ref="AB254:AB259"/>
    <mergeCell ref="AC5:AC7"/>
    <mergeCell ref="AC29:AC30"/>
    <mergeCell ref="AC31:AC32"/>
    <mergeCell ref="AC34:AC35"/>
    <mergeCell ref="AC44:AC45"/>
    <mergeCell ref="AC46:AC47"/>
    <mergeCell ref="AC48:AC49"/>
    <mergeCell ref="AC50:AC51"/>
    <mergeCell ref="AC52:AC53"/>
    <mergeCell ref="AC54:AC55"/>
    <mergeCell ref="AC61:AC62"/>
    <mergeCell ref="AC169:AC170"/>
    <mergeCell ref="AC230:AC239"/>
    <mergeCell ref="AC240:AC242"/>
    <mergeCell ref="AC243:AC244"/>
    <mergeCell ref="AC245:AC247"/>
    <mergeCell ref="AC248:AC249"/>
    <mergeCell ref="AC250:AC253"/>
    <mergeCell ref="AC254:AC259"/>
    <mergeCell ref="AD5:AD7"/>
    <mergeCell ref="AD29:AD30"/>
    <mergeCell ref="AD31:AD32"/>
    <mergeCell ref="AD34:AD35"/>
    <mergeCell ref="AD44:AD45"/>
    <mergeCell ref="AD46:AD47"/>
    <mergeCell ref="AD48:AD49"/>
    <mergeCell ref="AD50:AD51"/>
    <mergeCell ref="AD52:AD53"/>
    <mergeCell ref="AD54:AD55"/>
    <mergeCell ref="AD61:AD62"/>
    <mergeCell ref="AD169:AD170"/>
    <mergeCell ref="AD230:AD239"/>
    <mergeCell ref="AD240:AD242"/>
    <mergeCell ref="AD243:AD244"/>
    <mergeCell ref="AD245:AD247"/>
    <mergeCell ref="AD248:AD249"/>
    <mergeCell ref="AD250:AD253"/>
    <mergeCell ref="AD254:AD259"/>
    <mergeCell ref="AE5:AE7"/>
    <mergeCell ref="AE29:AE30"/>
    <mergeCell ref="AE31:AE32"/>
    <mergeCell ref="AE34:AE35"/>
    <mergeCell ref="AE44:AE45"/>
    <mergeCell ref="AE46:AE47"/>
    <mergeCell ref="AE48:AE49"/>
    <mergeCell ref="AE50:AE51"/>
    <mergeCell ref="AE52:AE53"/>
    <mergeCell ref="AE54:AE55"/>
    <mergeCell ref="AE61:AE62"/>
    <mergeCell ref="AE169:AE170"/>
    <mergeCell ref="AE230:AE239"/>
    <mergeCell ref="AE240:AE242"/>
    <mergeCell ref="AE243:AE244"/>
    <mergeCell ref="AE245:AE247"/>
    <mergeCell ref="AE248:AE249"/>
    <mergeCell ref="AE250:AE253"/>
    <mergeCell ref="AE254:AE259"/>
    <mergeCell ref="AF5:AF7"/>
    <mergeCell ref="AF29:AF30"/>
    <mergeCell ref="AF31:AF32"/>
    <mergeCell ref="AF34:AF35"/>
    <mergeCell ref="AF44:AF45"/>
    <mergeCell ref="AF46:AF47"/>
    <mergeCell ref="AF48:AF49"/>
    <mergeCell ref="AF50:AF51"/>
    <mergeCell ref="AF52:AF53"/>
    <mergeCell ref="AF54:AF55"/>
    <mergeCell ref="AF61:AF62"/>
    <mergeCell ref="AF169:AF170"/>
    <mergeCell ref="AF230:AF239"/>
    <mergeCell ref="AF240:AF242"/>
    <mergeCell ref="AF243:AF244"/>
    <mergeCell ref="AF245:AF247"/>
    <mergeCell ref="AF248:AF249"/>
    <mergeCell ref="AF250:AF253"/>
    <mergeCell ref="AF254:AF259"/>
    <mergeCell ref="AG5:AG7"/>
    <mergeCell ref="AG29:AG30"/>
    <mergeCell ref="AG31:AG32"/>
    <mergeCell ref="AG34:AG35"/>
    <mergeCell ref="AG44:AG45"/>
    <mergeCell ref="AG46:AG47"/>
    <mergeCell ref="AG48:AG49"/>
    <mergeCell ref="AG50:AG51"/>
    <mergeCell ref="AG54:AG55"/>
    <mergeCell ref="AG61:AG62"/>
    <mergeCell ref="AG230:AG239"/>
    <mergeCell ref="AG240:AG242"/>
    <mergeCell ref="AG245:AG247"/>
    <mergeCell ref="AG248:AG249"/>
    <mergeCell ref="AG250:AG253"/>
    <mergeCell ref="AG254:AG259"/>
    <mergeCell ref="AH5:AH7"/>
    <mergeCell ref="AH29:AH30"/>
    <mergeCell ref="AH31:AH32"/>
    <mergeCell ref="AH34:AH35"/>
    <mergeCell ref="AH44:AH45"/>
    <mergeCell ref="AH46:AH47"/>
    <mergeCell ref="AH48:AH49"/>
    <mergeCell ref="AH50:AH51"/>
    <mergeCell ref="AH52:AH53"/>
    <mergeCell ref="AH54:AH55"/>
    <mergeCell ref="AH61:AH62"/>
    <mergeCell ref="AH169:AH170"/>
    <mergeCell ref="AH230:AH239"/>
    <mergeCell ref="AH240:AH242"/>
    <mergeCell ref="AH245:AH247"/>
    <mergeCell ref="AH248:AH249"/>
    <mergeCell ref="AH250:AH253"/>
    <mergeCell ref="AH254:AH259"/>
    <mergeCell ref="AI5:AI7"/>
    <mergeCell ref="AI29:AI30"/>
    <mergeCell ref="AI31:AI32"/>
    <mergeCell ref="AI34:AI35"/>
    <mergeCell ref="AI44:AI45"/>
    <mergeCell ref="AI46:AI47"/>
    <mergeCell ref="AI48:AI49"/>
    <mergeCell ref="AI50:AI51"/>
    <mergeCell ref="AI54:AI55"/>
    <mergeCell ref="AI230:AI239"/>
    <mergeCell ref="AI240:AI242"/>
    <mergeCell ref="AI245:AI247"/>
    <mergeCell ref="AI248:AI249"/>
    <mergeCell ref="AI250:AI253"/>
    <mergeCell ref="AI254:AI259"/>
    <mergeCell ref="AJ5:AJ7"/>
    <mergeCell ref="AJ29:AJ30"/>
    <mergeCell ref="AJ31:AJ32"/>
    <mergeCell ref="AJ34:AJ35"/>
    <mergeCell ref="AJ44:AJ45"/>
    <mergeCell ref="AJ46:AJ47"/>
    <mergeCell ref="AJ48:AJ49"/>
    <mergeCell ref="AJ50:AJ51"/>
    <mergeCell ref="AJ52:AJ53"/>
    <mergeCell ref="AJ54:AJ55"/>
    <mergeCell ref="AJ61:AJ62"/>
    <mergeCell ref="AJ169:AJ170"/>
    <mergeCell ref="AJ230:AJ239"/>
    <mergeCell ref="AJ240:AJ242"/>
    <mergeCell ref="AJ245:AJ247"/>
    <mergeCell ref="AJ248:AJ249"/>
    <mergeCell ref="AJ250:AJ253"/>
    <mergeCell ref="AJ254:AJ259"/>
    <mergeCell ref="AK5:AK7"/>
    <mergeCell ref="AK29:AK30"/>
    <mergeCell ref="AK31:AK32"/>
    <mergeCell ref="AK34:AK35"/>
    <mergeCell ref="AK44:AK45"/>
    <mergeCell ref="AK46:AK47"/>
    <mergeCell ref="AK48:AK49"/>
    <mergeCell ref="AK50:AK51"/>
    <mergeCell ref="AK52:AK53"/>
    <mergeCell ref="AK54:AK55"/>
    <mergeCell ref="AK61:AK62"/>
    <mergeCell ref="AK169:AK170"/>
    <mergeCell ref="AK230:AK239"/>
    <mergeCell ref="AK240:AK242"/>
    <mergeCell ref="AK243:AK244"/>
    <mergeCell ref="AK245:AK247"/>
    <mergeCell ref="AK248:AK249"/>
    <mergeCell ref="AK250:AK253"/>
    <mergeCell ref="AK254:AK259"/>
    <mergeCell ref="AL5:AL7"/>
    <mergeCell ref="AL29:AL30"/>
    <mergeCell ref="AL31:AL32"/>
    <mergeCell ref="AL34:AL35"/>
    <mergeCell ref="AL44:AL45"/>
    <mergeCell ref="AL48:AL49"/>
    <mergeCell ref="AL50:AL51"/>
    <mergeCell ref="AL54:AL55"/>
    <mergeCell ref="AL61:AL62"/>
    <mergeCell ref="AL230:AL239"/>
    <mergeCell ref="AL240:AL242"/>
    <mergeCell ref="AL245:AL247"/>
    <mergeCell ref="AL248:AL249"/>
    <mergeCell ref="AL250:AL253"/>
    <mergeCell ref="AL254:AL259"/>
    <mergeCell ref="AM5:AM7"/>
    <mergeCell ref="AM29:AM30"/>
    <mergeCell ref="AM31:AM32"/>
    <mergeCell ref="AM34:AM35"/>
    <mergeCell ref="AM44:AM45"/>
    <mergeCell ref="AM46:AM47"/>
    <mergeCell ref="AM48:AM49"/>
    <mergeCell ref="AM50:AM51"/>
    <mergeCell ref="AM52:AM53"/>
    <mergeCell ref="AM54:AM55"/>
    <mergeCell ref="AM61:AM62"/>
    <mergeCell ref="AM169:AM170"/>
    <mergeCell ref="AM230:AM239"/>
    <mergeCell ref="AM240:AM242"/>
    <mergeCell ref="AM243:AM244"/>
    <mergeCell ref="AM245:AM247"/>
    <mergeCell ref="AM248:AM249"/>
    <mergeCell ref="AM250:AM253"/>
    <mergeCell ref="AM254:AM259"/>
  </mergeCells>
  <conditionalFormatting sqref="H43">
    <cfRule type="duplicateValues" dxfId="0" priority="107"/>
  </conditionalFormatting>
  <conditionalFormatting sqref="H79">
    <cfRule type="duplicateValues" dxfId="1" priority="5"/>
    <cfRule type="duplicateValues" dxfId="0" priority="6"/>
  </conditionalFormatting>
  <conditionalFormatting sqref="H80">
    <cfRule type="duplicateValues" dxfId="1" priority="11"/>
    <cfRule type="duplicateValues" dxfId="0" priority="12"/>
  </conditionalFormatting>
  <conditionalFormatting sqref="L80">
    <cfRule type="duplicateValues" dxfId="1" priority="9"/>
    <cfRule type="duplicateValues" dxfId="0" priority="10"/>
  </conditionalFormatting>
  <conditionalFormatting sqref="H87">
    <cfRule type="duplicateValues" dxfId="0" priority="61"/>
    <cfRule type="duplicateValues" dxfId="1" priority="62"/>
    <cfRule type="duplicateValues" dxfId="0" priority="63"/>
  </conditionalFormatting>
  <conditionalFormatting sqref="N87">
    <cfRule type="duplicateValues" dxfId="1" priority="66"/>
    <cfRule type="duplicateValues" dxfId="0" priority="69"/>
  </conditionalFormatting>
  <conditionalFormatting sqref="V87">
    <cfRule type="duplicateValues" dxfId="1" priority="65"/>
    <cfRule type="duplicateValues" dxfId="0" priority="68"/>
  </conditionalFormatting>
  <conditionalFormatting sqref="AD87">
    <cfRule type="duplicateValues" dxfId="1" priority="64"/>
    <cfRule type="duplicateValues" dxfId="0" priority="67"/>
  </conditionalFormatting>
  <conditionalFormatting sqref="H88">
    <cfRule type="duplicateValues" dxfId="0" priority="70"/>
  </conditionalFormatting>
  <conditionalFormatting sqref="H89">
    <cfRule type="duplicateValues" dxfId="0" priority="55"/>
  </conditionalFormatting>
  <conditionalFormatting sqref="H90">
    <cfRule type="duplicateValues" dxfId="0" priority="51"/>
  </conditionalFormatting>
  <conditionalFormatting sqref="H91">
    <cfRule type="duplicateValues" dxfId="0" priority="47"/>
  </conditionalFormatting>
  <conditionalFormatting sqref="H92">
    <cfRule type="duplicateValues" dxfId="0" priority="43"/>
  </conditionalFormatting>
  <conditionalFormatting sqref="H129">
    <cfRule type="duplicateValues" dxfId="0" priority="90"/>
    <cfRule type="duplicateValues" dxfId="1" priority="97"/>
    <cfRule type="duplicateValues" dxfId="0" priority="98"/>
  </conditionalFormatting>
  <conditionalFormatting sqref="L129">
    <cfRule type="duplicateValues" dxfId="1" priority="95"/>
    <cfRule type="duplicateValues" dxfId="0" priority="96"/>
  </conditionalFormatting>
  <conditionalFormatting sqref="H130">
    <cfRule type="duplicateValues" dxfId="1" priority="3"/>
    <cfRule type="duplicateValues" dxfId="0" priority="4"/>
  </conditionalFormatting>
  <conditionalFormatting sqref="L130">
    <cfRule type="duplicateValues" dxfId="1" priority="1"/>
    <cfRule type="duplicateValues" dxfId="0" priority="2"/>
  </conditionalFormatting>
  <conditionalFormatting sqref="H139">
    <cfRule type="duplicateValues" dxfId="0" priority="119"/>
  </conditionalFormatting>
  <conditionalFormatting sqref="H158">
    <cfRule type="duplicateValues" dxfId="0" priority="118"/>
  </conditionalFormatting>
  <conditionalFormatting sqref="H159">
    <cfRule type="duplicateValues" dxfId="1" priority="104"/>
    <cfRule type="duplicateValues" dxfId="0" priority="105"/>
  </conditionalFormatting>
  <conditionalFormatting sqref="H187">
    <cfRule type="duplicateValues" dxfId="0" priority="77"/>
  </conditionalFormatting>
  <conditionalFormatting sqref="H188">
    <cfRule type="duplicateValues" dxfId="1" priority="13"/>
    <cfRule type="duplicateValues" dxfId="0" priority="14"/>
  </conditionalFormatting>
  <conditionalFormatting sqref="H201">
    <cfRule type="duplicateValues" dxfId="0" priority="19"/>
  </conditionalFormatting>
  <conditionalFormatting sqref="H203">
    <cfRule type="duplicateValues" dxfId="1" priority="15"/>
    <cfRule type="duplicateValues" dxfId="0" priority="16"/>
  </conditionalFormatting>
  <conditionalFormatting sqref="H25:H27">
    <cfRule type="duplicateValues" dxfId="0" priority="72"/>
  </conditionalFormatting>
  <conditionalFormatting sqref="H29:H32">
    <cfRule type="duplicateValues" dxfId="0" priority="102"/>
  </conditionalFormatting>
  <conditionalFormatting sqref="H77:H78">
    <cfRule type="duplicateValues" dxfId="1" priority="7"/>
    <cfRule type="duplicateValues" dxfId="0" priority="8"/>
  </conditionalFormatting>
  <conditionalFormatting sqref="H87:H88">
    <cfRule type="duplicateValues" dxfId="0" priority="59"/>
  </conditionalFormatting>
  <conditionalFormatting sqref="H190:H192">
    <cfRule type="duplicateValues" dxfId="0" priority="39"/>
  </conditionalFormatting>
  <conditionalFormatting sqref="H1:H2 H4:H51 H54:H76 H204:H65536 H202 H81:H97 H131:H187 H100:H129 H189:H192 H194:H200">
    <cfRule type="duplicateValues" dxfId="0" priority="38"/>
  </conditionalFormatting>
  <conditionalFormatting sqref="H1:H2 H4:H24 H28:H51 H100:H128 H202 H54:H76 H189 H194:H200 H81:H86 H131:H186 H93:H97 H204:H65536">
    <cfRule type="duplicateValues" dxfId="0" priority="99"/>
  </conditionalFormatting>
  <conditionalFormatting sqref="H1:H2 H4:H51 H54:H76 H204:H65536 H202 H81:H91 H93:H97 H131:H187 H100:H129 H189 H194:H200">
    <cfRule type="duplicateValues" dxfId="0" priority="46"/>
  </conditionalFormatting>
  <conditionalFormatting sqref="H1:H2 H4:H51 H54:H76 H204:H65536 H202 H81:H89 H93:H97 H131:H187 H100:H129 H189 H194:H200">
    <cfRule type="duplicateValues" dxfId="0" priority="54"/>
  </conditionalFormatting>
  <conditionalFormatting sqref="H1:H2 H4:H24 H28:H51 H189 H54:H76 H202 H204:H65536 H194:H200 H81:H86 H93:H97 H131:H187 H100:H129">
    <cfRule type="duplicateValues" dxfId="0" priority="74"/>
  </conditionalFormatting>
  <conditionalFormatting sqref="H1:H2 H4:H51 H54:H76 H204:H65536 H202 H81:H86 H93:H97 H131:H187 H100:H129 H189 H194:H200">
    <cfRule type="duplicateValues" dxfId="0" priority="71"/>
  </conditionalFormatting>
  <conditionalFormatting sqref="H1:H2 H4:H51 H54:H76 H204:H65536 H202 H81:H90 H93:H97 H131:H187 H100:H129 H189 H194:H200">
    <cfRule type="duplicateValues" dxfId="0" priority="50"/>
  </conditionalFormatting>
  <conditionalFormatting sqref="H1:H2 H4:H51 H54:H76 H204:H65536 H202 H81:H88 H93:H97 H131:H187 H100:H129 H189 H194:H200">
    <cfRule type="duplicateValues" dxfId="0" priority="58"/>
  </conditionalFormatting>
  <conditionalFormatting sqref="H1:H2 H4:H51 H54:H76 H204:H65536 H189:H202 H81:H129 H131:H187">
    <cfRule type="duplicateValues" dxfId="0" priority="17"/>
  </conditionalFormatting>
  <conditionalFormatting sqref="H1:H2 H4:H24 H36:H41 H33 H28 H250:H65536 H81:H86 H93:H97 H100:H128 H131:H138 H160:H168 H171:H186 H189 H202 H194:H200 H140:H157 H56:H76 H204:H247">
    <cfRule type="duplicateValues" dxfId="0" priority="120"/>
  </conditionalFormatting>
  <conditionalFormatting sqref="H1:H2 H4:H24 H28 H33:H51 H100:H128 H131:H158 H160:H186 H202 H54:H76 H189 H194:H200 H93:H97 H81:H86 H204:H65536">
    <cfRule type="duplicateValues" dxfId="0" priority="106"/>
  </conditionalFormatting>
  <conditionalFormatting sqref="H1:H2 H4:H24 H28 H33:H51 H131:H186 H100:H128 H202 H54:H76 H189 H194:H200 H93:H97 H81:H86 H204:H65536">
    <cfRule type="duplicateValues" dxfId="0" priority="103"/>
  </conditionalFormatting>
  <conditionalFormatting sqref="H1:H2 H4:H51 H202 H54:H76 H204:H65536 H81:H129 H131:H187 H189:H200">
    <cfRule type="duplicateValues" dxfId="0" priority="30"/>
  </conditionalFormatting>
  <conditionalFormatting sqref="H1:H2 H4:H51 H194:H200 H54:H76 H204:H65536 H81:H97 H131:H187 H100:H129 H189 H202">
    <cfRule type="duplicateValues" dxfId="0" priority="42"/>
  </conditionalFormatting>
  <conditionalFormatting sqref="H193 H98:H99">
    <cfRule type="duplicateValues" dxfId="0" priority="36"/>
  </conditionalFormatting>
  <pageMargins left="0.75" right="0.75" top="1" bottom="1" header="0.5" footer="0.5"/>
  <pageSetup paperSize="9" scale="13" fitToHeight="0" orientation="landscape"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abSelected="1" view="pageBreakPreview" zoomScale="60" zoomScaleNormal="55" topLeftCell="A2" workbookViewId="0">
      <selection activeCell="G8" sqref="G8"/>
    </sheetView>
  </sheetViews>
  <sheetFormatPr defaultColWidth="9" defaultRowHeight="13.5"/>
  <cols>
    <col min="1" max="2" width="9" style="3"/>
    <col min="3" max="3" width="16.75" style="3" customWidth="1"/>
    <col min="4" max="4" width="13.875" style="3" customWidth="1"/>
    <col min="5" max="5" width="19.125" style="3" customWidth="1"/>
    <col min="6" max="6" width="27.25" style="3" customWidth="1"/>
    <col min="7" max="7" width="33.125" style="3" customWidth="1"/>
    <col min="8" max="8" width="19.125" style="3" customWidth="1"/>
    <col min="9" max="9" width="20.75" style="3" customWidth="1"/>
    <col min="10" max="11" width="20.125" style="3" customWidth="1"/>
    <col min="12" max="12" width="15.25" style="3" customWidth="1"/>
    <col min="13" max="13" width="18.5416666666667" style="3" customWidth="1"/>
    <col min="14" max="14" width="11.375" style="3" customWidth="1"/>
    <col min="15" max="16" width="9" style="3"/>
    <col min="17" max="17" width="7.75" style="3" customWidth="1"/>
    <col min="18" max="18" width="10.125" style="3" customWidth="1"/>
    <col min="19" max="20" width="9" style="3"/>
    <col min="21" max="21" width="14" style="3" customWidth="1"/>
    <col min="22" max="22" width="10.75" style="3" customWidth="1"/>
    <col min="23" max="27" width="9" style="3" hidden="1" customWidth="1"/>
    <col min="28" max="28" width="12.875" style="3" hidden="1" customWidth="1"/>
    <col min="29" max="29" width="9" style="3" hidden="1" customWidth="1"/>
    <col min="30" max="16384" width="9" style="3"/>
  </cols>
  <sheetData>
    <row r="1" ht="41.1" customHeight="1" spans="1:4">
      <c r="A1" s="4" t="s">
        <v>1070</v>
      </c>
      <c r="B1" s="5"/>
      <c r="D1" s="6"/>
    </row>
    <row r="2" ht="75" customHeight="1" spans="1:22">
      <c r="A2" s="7" t="s">
        <v>1071</v>
      </c>
      <c r="B2" s="8"/>
      <c r="C2" s="8"/>
      <c r="D2" s="8"/>
      <c r="E2" s="8"/>
      <c r="F2" s="8"/>
      <c r="G2" s="8"/>
      <c r="H2" s="8"/>
      <c r="I2" s="8"/>
      <c r="J2" s="8"/>
      <c r="K2" s="8"/>
      <c r="L2" s="8"/>
      <c r="M2" s="8"/>
      <c r="N2" s="8"/>
      <c r="O2" s="8"/>
      <c r="P2" s="8"/>
      <c r="Q2" s="8"/>
      <c r="R2" s="28"/>
      <c r="S2" s="28"/>
      <c r="T2" s="28"/>
      <c r="U2" s="28"/>
      <c r="V2" s="28"/>
    </row>
    <row r="3" ht="11.1" customHeight="1" spans="1:22">
      <c r="A3" s="9"/>
      <c r="B3" s="9"/>
      <c r="C3" s="9"/>
      <c r="D3" s="9"/>
      <c r="E3" s="9"/>
      <c r="F3" s="9"/>
      <c r="G3" s="9"/>
      <c r="H3" s="9"/>
      <c r="I3" s="9"/>
      <c r="J3" s="9"/>
      <c r="K3" s="9"/>
      <c r="L3" s="9"/>
      <c r="M3" s="9"/>
      <c r="N3" s="9"/>
      <c r="O3" s="9"/>
      <c r="P3" s="9"/>
      <c r="Q3" s="9"/>
      <c r="R3" s="9"/>
      <c r="S3" s="9"/>
      <c r="T3" s="9"/>
      <c r="U3" s="9"/>
      <c r="V3" s="9"/>
    </row>
    <row r="4" s="1" customFormat="1" ht="43" customHeight="1" spans="1:22">
      <c r="A4" s="10" t="s">
        <v>3</v>
      </c>
      <c r="B4" s="10" t="s">
        <v>5</v>
      </c>
      <c r="C4" s="10" t="s">
        <v>6</v>
      </c>
      <c r="D4" s="10" t="s">
        <v>7</v>
      </c>
      <c r="E4" s="10" t="s">
        <v>9</v>
      </c>
      <c r="F4" s="10" t="s">
        <v>1072</v>
      </c>
      <c r="G4" s="11" t="s">
        <v>15</v>
      </c>
      <c r="H4" s="10" t="s">
        <v>1073</v>
      </c>
      <c r="I4" s="23" t="s">
        <v>1074</v>
      </c>
      <c r="J4" s="24"/>
      <c r="K4" s="24"/>
      <c r="L4" s="24"/>
      <c r="M4" s="24"/>
      <c r="N4" s="10" t="s">
        <v>1075</v>
      </c>
      <c r="O4" s="10" t="s">
        <v>1076</v>
      </c>
      <c r="P4" s="11" t="s">
        <v>1077</v>
      </c>
      <c r="Q4" s="10" t="s">
        <v>32</v>
      </c>
      <c r="R4" s="29"/>
      <c r="S4" s="29"/>
      <c r="T4" s="29"/>
      <c r="U4" s="29"/>
      <c r="V4" s="29"/>
    </row>
    <row r="5" s="1" customFormat="1" ht="83" customHeight="1" spans="1:22">
      <c r="A5" s="12"/>
      <c r="B5" s="12"/>
      <c r="C5" s="12"/>
      <c r="D5" s="12"/>
      <c r="E5" s="12"/>
      <c r="F5" s="12"/>
      <c r="G5" s="13"/>
      <c r="H5" s="12"/>
      <c r="I5" s="10" t="s">
        <v>1078</v>
      </c>
      <c r="J5" s="10" t="s">
        <v>1079</v>
      </c>
      <c r="K5" s="10" t="s">
        <v>1080</v>
      </c>
      <c r="L5" s="10" t="s">
        <v>1081</v>
      </c>
      <c r="M5" s="10" t="s">
        <v>1082</v>
      </c>
      <c r="N5" s="12"/>
      <c r="O5" s="12"/>
      <c r="P5" s="13"/>
      <c r="Q5" s="12"/>
      <c r="R5" s="29"/>
      <c r="S5" s="29"/>
      <c r="T5" s="29"/>
      <c r="U5" s="29"/>
      <c r="V5" s="29"/>
    </row>
    <row r="6" s="2" customFormat="1" ht="122" customHeight="1" spans="1:22">
      <c r="A6" s="14">
        <v>1</v>
      </c>
      <c r="B6" s="15" t="s">
        <v>577</v>
      </c>
      <c r="C6" s="15" t="s">
        <v>1083</v>
      </c>
      <c r="D6" s="15" t="s">
        <v>736</v>
      </c>
      <c r="E6" s="16" t="s">
        <v>1084</v>
      </c>
      <c r="F6" s="17" t="s">
        <v>1085</v>
      </c>
      <c r="G6" s="17" t="s">
        <v>1086</v>
      </c>
      <c r="H6" s="18">
        <v>50</v>
      </c>
      <c r="I6" s="19">
        <v>30</v>
      </c>
      <c r="J6" s="19"/>
      <c r="K6" s="19"/>
      <c r="L6" s="19"/>
      <c r="M6" s="19">
        <v>30</v>
      </c>
      <c r="N6" s="16" t="s">
        <v>1087</v>
      </c>
      <c r="O6" s="16" t="s">
        <v>735</v>
      </c>
      <c r="P6" s="16" t="s">
        <v>735</v>
      </c>
      <c r="Q6" s="14"/>
      <c r="R6" s="30"/>
      <c r="S6" s="30"/>
      <c r="T6" s="30"/>
      <c r="U6" s="30"/>
      <c r="V6" s="30"/>
    </row>
    <row r="7" s="2" customFormat="1" ht="128.1" customHeight="1" spans="1:17">
      <c r="A7" s="14">
        <v>2</v>
      </c>
      <c r="B7" s="15" t="s">
        <v>48</v>
      </c>
      <c r="C7" s="15" t="s">
        <v>68</v>
      </c>
      <c r="D7" s="15" t="s">
        <v>175</v>
      </c>
      <c r="E7" s="16" t="s">
        <v>1088</v>
      </c>
      <c r="F7" s="17" t="s">
        <v>1089</v>
      </c>
      <c r="G7" s="17" t="s">
        <v>1090</v>
      </c>
      <c r="H7" s="19">
        <v>200</v>
      </c>
      <c r="I7" s="19">
        <f>J7+K7</f>
        <v>190</v>
      </c>
      <c r="J7" s="19">
        <v>190</v>
      </c>
      <c r="K7" s="25"/>
      <c r="L7" s="25"/>
      <c r="M7" s="25"/>
      <c r="N7" s="16" t="s">
        <v>1091</v>
      </c>
      <c r="O7" s="16" t="s">
        <v>47</v>
      </c>
      <c r="P7" s="16" t="s">
        <v>1091</v>
      </c>
      <c r="Q7" s="27"/>
    </row>
    <row r="8" s="2" customFormat="1" ht="117.95" customHeight="1" spans="1:17">
      <c r="A8" s="14">
        <v>3</v>
      </c>
      <c r="B8" s="15" t="s">
        <v>48</v>
      </c>
      <c r="C8" s="15" t="s">
        <v>68</v>
      </c>
      <c r="D8" s="15" t="s">
        <v>175</v>
      </c>
      <c r="E8" s="16" t="s">
        <v>1092</v>
      </c>
      <c r="F8" s="17" t="s">
        <v>1093</v>
      </c>
      <c r="G8" s="17" t="s">
        <v>1094</v>
      </c>
      <c r="H8" s="19">
        <v>160</v>
      </c>
      <c r="I8" s="19">
        <f>J8+K8</f>
        <v>150</v>
      </c>
      <c r="J8" s="26">
        <v>105.907672</v>
      </c>
      <c r="K8" s="26">
        <v>44.092328</v>
      </c>
      <c r="L8" s="27"/>
      <c r="M8" s="27"/>
      <c r="N8" s="16" t="s">
        <v>1095</v>
      </c>
      <c r="O8" s="16" t="s">
        <v>47</v>
      </c>
      <c r="P8" s="16" t="s">
        <v>1095</v>
      </c>
      <c r="Q8" s="27"/>
    </row>
    <row r="9" s="2" customFormat="1" ht="120.95" customHeight="1" spans="1:17">
      <c r="A9" s="14">
        <v>4</v>
      </c>
      <c r="B9" s="15" t="s">
        <v>48</v>
      </c>
      <c r="C9" s="15" t="s">
        <v>68</v>
      </c>
      <c r="D9" s="15" t="s">
        <v>175</v>
      </c>
      <c r="E9" s="16" t="s">
        <v>1096</v>
      </c>
      <c r="F9" s="17" t="s">
        <v>1097</v>
      </c>
      <c r="G9" s="17" t="s">
        <v>1098</v>
      </c>
      <c r="H9" s="19">
        <v>120</v>
      </c>
      <c r="I9" s="19">
        <f>J9+K9</f>
        <v>115</v>
      </c>
      <c r="J9" s="19">
        <v>85</v>
      </c>
      <c r="K9" s="19">
        <v>30</v>
      </c>
      <c r="L9" s="27"/>
      <c r="M9" s="27"/>
      <c r="N9" s="16" t="s">
        <v>1099</v>
      </c>
      <c r="O9" s="16" t="s">
        <v>47</v>
      </c>
      <c r="P9" s="16" t="s">
        <v>1099</v>
      </c>
      <c r="Q9" s="27"/>
    </row>
    <row r="10" s="2" customFormat="1" ht="59.1" customHeight="1" spans="1:17">
      <c r="A10" s="14"/>
      <c r="B10" s="20" t="s">
        <v>45</v>
      </c>
      <c r="C10" s="21"/>
      <c r="D10" s="21"/>
      <c r="E10" s="21"/>
      <c r="F10" s="21"/>
      <c r="G10" s="22"/>
      <c r="H10" s="18">
        <f>SUM(H6:H9)</f>
        <v>530</v>
      </c>
      <c r="I10" s="18">
        <f>SUM(I6:I9)</f>
        <v>485</v>
      </c>
      <c r="J10" s="14">
        <f>SUM(J6:J9)</f>
        <v>380.907672</v>
      </c>
      <c r="K10" s="14">
        <f>SUM(K6:K9)</f>
        <v>74.092328</v>
      </c>
      <c r="L10" s="14"/>
      <c r="M10" s="18">
        <f>SUM(M6:M9)</f>
        <v>30</v>
      </c>
      <c r="N10" s="27"/>
      <c r="O10" s="27"/>
      <c r="P10" s="27"/>
      <c r="Q10" s="27"/>
    </row>
  </sheetData>
  <mergeCells count="16">
    <mergeCell ref="A1:B1"/>
    <mergeCell ref="A2:Q2"/>
    <mergeCell ref="I4:M4"/>
    <mergeCell ref="B10:G10"/>
    <mergeCell ref="A4:A5"/>
    <mergeCell ref="B4:B5"/>
    <mergeCell ref="C4:C5"/>
    <mergeCell ref="D4:D5"/>
    <mergeCell ref="E4:E5"/>
    <mergeCell ref="F4:F5"/>
    <mergeCell ref="G4:G5"/>
    <mergeCell ref="H4:H5"/>
    <mergeCell ref="N4:N5"/>
    <mergeCell ref="O4:O5"/>
    <mergeCell ref="P4:P5"/>
    <mergeCell ref="Q4:Q5"/>
  </mergeCells>
  <conditionalFormatting sqref="E4">
    <cfRule type="duplicateValues" dxfId="0" priority="5"/>
  </conditionalFormatting>
  <conditionalFormatting sqref="E6">
    <cfRule type="duplicateValues" dxfId="0" priority="3"/>
    <cfRule type="duplicateValues" dxfId="0" priority="4"/>
  </conditionalFormatting>
  <conditionalFormatting sqref="E7:E9">
    <cfRule type="duplicateValues" dxfId="0" priority="1"/>
    <cfRule type="duplicateValues" dxfId="0" priority="2"/>
  </conditionalFormatting>
  <printOptions horizontalCentered="1"/>
  <pageMargins left="0.196527777777778" right="0.196527777777778" top="0.984027777777778" bottom="0.984027777777778" header="0.5" footer="0.688888888888889"/>
  <pageSetup paperSize="9" scale="52" firstPageNumber="18" fitToHeight="0" orientation="landscape" useFirstPageNumber="1" horizontalDpi="600" verticalDpi="600"/>
  <headerFooter>
    <oddFooter>&amp;L&amp;23-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M28" sqref="M2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Ling。</cp:lastModifiedBy>
  <dcterms:created xsi:type="dcterms:W3CDTF">2024-10-22T02:12:00Z</dcterms:created>
  <cp:lastPrinted>2025-01-03T02:28:00Z</cp:lastPrinted>
  <dcterms:modified xsi:type="dcterms:W3CDTF">2025-01-27T01:12:33Z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603E643AF3404506BCF76E1A09D038B9_13</vt:lpwstr>
  </property>
  <property fmtid="{D5CDD505-2E9C-101B-9397-08002B2CF9AE}" pid="3" name="KSOProductBuildVer">
    <vt:lpwstr>2052-12.1.0.19770</vt:lpwstr>
  </property>
</Properties>
</file>