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城市特困" sheetId="5" r:id="rId1"/>
  </sheets>
  <definedNames>
    <definedName name="_xlnm.Print_Area" localSheetId="0">城市特困!$A$1:$AB$7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<sst xmlns="http://schemas.openxmlformats.org/spreadsheetml/2006/main" count="69" uniqueCount="40">
  <si>
    <t>2025年9月钦北区社会救助统计表（城市特困人员救助供养）</t>
  </si>
  <si>
    <t>统计期间：2025年1月1日-9月30日</t>
  </si>
  <si>
    <t>地区</t>
  </si>
  <si>
    <t xml:space="preserve"> 城市
特困人员</t>
  </si>
  <si>
    <t>分散供养人数</t>
  </si>
  <si>
    <t>按自理能力分类</t>
  </si>
  <si>
    <t>集中
供养人数</t>
  </si>
  <si>
    <t>基本生活费累计发放人次</t>
  </si>
  <si>
    <t>照料护理费</t>
  </si>
  <si>
    <t>累计
支出</t>
  </si>
  <si>
    <t>供养标准</t>
  </si>
  <si>
    <t>基本生活费发放水平</t>
  </si>
  <si>
    <t>照料护理费补助水平</t>
  </si>
  <si>
    <t>上月累计支出</t>
  </si>
  <si>
    <t>单月支出</t>
  </si>
  <si>
    <t>一档</t>
  </si>
  <si>
    <t>二档</t>
  </si>
  <si>
    <t>三档</t>
  </si>
  <si>
    <t>全护理累计发放人次</t>
  </si>
  <si>
    <t>半护理累计发放人次</t>
  </si>
  <si>
    <t>基本生活费累计支出（不包括价格临时补贴）</t>
  </si>
  <si>
    <t>照料护理补贴累计支出</t>
  </si>
  <si>
    <t>其他费用累计支出（包括临时物价补贴）</t>
  </si>
  <si>
    <t>一次性生活补贴累计支出</t>
  </si>
  <si>
    <t>基本
生活标准</t>
  </si>
  <si>
    <t>照料护理标准</t>
  </si>
  <si>
    <t>全护理</t>
  </si>
  <si>
    <t>半护理</t>
  </si>
  <si>
    <t>丧葬费</t>
  </si>
  <si>
    <t>价格补</t>
  </si>
  <si>
    <t>单位</t>
  </si>
  <si>
    <t>人</t>
  </si>
  <si>
    <t>人次</t>
  </si>
  <si>
    <t>万元</t>
  </si>
  <si>
    <t>元/人、年</t>
  </si>
  <si>
    <t>=R/K</t>
  </si>
  <si>
    <t>=S/O</t>
  </si>
  <si>
    <t>=T/P</t>
  </si>
  <si>
    <t>钦北区</t>
  </si>
  <si>
    <t>分管领导：黄玉峰                    核表人：黄宗剑                填表人：黄妙雯                    联系电话：0777-3685008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</si>
</sst>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\(0.0000\)"/>
    <numFmt numFmtId="177" formatCode="0.00_);\(0.00\)"/>
    <numFmt numFmtId="178" formatCode="0_);\(0\)"/>
  </numFmts>
  <fonts count="53">
    <font>
      <sz val="11"/>
      <color indexed="8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b/>
      <sz val="36"/>
      <name val="宋体"/>
      <charset val="134"/>
    </font>
    <font>
      <b/>
      <sz val="16"/>
      <name val="宋体"/>
      <charset val="134"/>
    </font>
    <font>
      <sz val="22"/>
      <name val="宋体"/>
      <charset val="134"/>
    </font>
    <font>
      <b/>
      <sz val="22"/>
      <name val="宋体"/>
      <charset val="134"/>
    </font>
    <font>
      <b/>
      <sz val="18"/>
      <name val="宋体"/>
      <charset val="134"/>
    </font>
    <font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</borders>
  <cellStyleXfs count="116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4" fillId="0" borderId="0"/>
    <xf numFmtId="0" fontId="0" fillId="40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6" borderId="22" applyNumberFormat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0" fillId="35" borderId="0" applyProtection="0">
      <alignment vertical="center"/>
    </xf>
    <xf numFmtId="0" fontId="0" fillId="0" borderId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4" fillId="47" borderId="25" applyNumberFormat="0" applyAlignment="0" applyProtection="0">
      <alignment vertical="center"/>
    </xf>
    <xf numFmtId="0" fontId="45" fillId="0" borderId="0"/>
    <xf numFmtId="0" fontId="30" fillId="48" borderId="0" applyNumberFormat="0" applyBorder="0" applyAlignment="0" applyProtection="0">
      <alignment vertical="center"/>
    </xf>
    <xf numFmtId="0" fontId="46" fillId="0" borderId="0"/>
    <xf numFmtId="0" fontId="32" fillId="0" borderId="26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0" fillId="45" borderId="0" applyProtection="0">
      <alignment vertical="center"/>
    </xf>
    <xf numFmtId="0" fontId="0" fillId="44" borderId="0" applyProtection="0">
      <alignment vertical="center"/>
    </xf>
    <xf numFmtId="0" fontId="0" fillId="49" borderId="0" applyProtection="0">
      <alignment vertical="center"/>
    </xf>
    <xf numFmtId="0" fontId="0" fillId="50" borderId="0" applyProtection="0">
      <alignment vertical="center"/>
    </xf>
    <xf numFmtId="0" fontId="0" fillId="34" borderId="0" applyProtection="0">
      <alignment vertical="center"/>
    </xf>
    <xf numFmtId="0" fontId="44" fillId="47" borderId="25" applyProtection="0">
      <alignment vertical="center"/>
    </xf>
    <xf numFmtId="0" fontId="31" fillId="0" borderId="0" applyProtection="0"/>
    <xf numFmtId="0" fontId="34" fillId="0" borderId="0" applyProtection="0"/>
    <xf numFmtId="0" fontId="0" fillId="46" borderId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0" fillId="39" borderId="0" applyProtection="0">
      <alignment vertical="center"/>
    </xf>
    <xf numFmtId="0" fontId="30" fillId="44" borderId="0" applyProtection="0">
      <alignment vertical="center"/>
    </xf>
    <xf numFmtId="0" fontId="48" fillId="0" borderId="27" applyProtection="0">
      <alignment vertical="center"/>
    </xf>
    <xf numFmtId="0" fontId="30" fillId="35" borderId="0" applyProtection="0">
      <alignment vertical="center"/>
    </xf>
    <xf numFmtId="0" fontId="49" fillId="36" borderId="0" applyProtection="0">
      <alignment vertical="center"/>
    </xf>
    <xf numFmtId="0" fontId="30" fillId="36" borderId="0" applyProtection="0">
      <alignment vertical="center"/>
    </xf>
    <xf numFmtId="0" fontId="30" fillId="46" borderId="0" applyProtection="0">
      <alignment vertical="center"/>
    </xf>
    <xf numFmtId="0" fontId="30" fillId="52" borderId="0" applyProtection="0">
      <alignment vertical="center"/>
    </xf>
    <xf numFmtId="0" fontId="50" fillId="0" borderId="28" applyProtection="0">
      <alignment vertical="center"/>
    </xf>
    <xf numFmtId="0" fontId="51" fillId="0" borderId="0" applyProtection="0">
      <alignment vertical="center"/>
    </xf>
    <xf numFmtId="0" fontId="52" fillId="0" borderId="28" applyProtection="0">
      <alignment vertical="center"/>
    </xf>
    <xf numFmtId="0" fontId="47" fillId="39" borderId="0" applyProtection="0">
      <alignment vertical="center"/>
    </xf>
    <xf numFmtId="0" fontId="48" fillId="0" borderId="0" applyProtection="0">
      <alignment vertical="center"/>
    </xf>
    <xf numFmtId="0" fontId="37" fillId="0" borderId="0" applyProtection="0">
      <alignment vertical="center"/>
    </xf>
    <xf numFmtId="0" fontId="10" fillId="0" borderId="0">
      <alignment vertical="center"/>
    </xf>
    <xf numFmtId="0" fontId="40" fillId="0" borderId="23" applyProtection="0">
      <alignment vertical="center"/>
    </xf>
    <xf numFmtId="0" fontId="31" fillId="0" borderId="0"/>
    <xf numFmtId="0" fontId="39" fillId="49" borderId="22" applyProtection="0">
      <alignment vertical="center"/>
    </xf>
    <xf numFmtId="0" fontId="42" fillId="0" borderId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113" applyFont="1" applyFill="1" applyBorder="1" applyAlignment="1">
      <alignment horizontal="center" vertical="center"/>
    </xf>
    <xf numFmtId="0" fontId="5" fillId="0" borderId="1" xfId="113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" fillId="0" borderId="1" xfId="0" applyFont="1" applyFill="1" applyBorder="1" applyAlignment="1" quotePrefix="1">
      <alignment horizontal="center" vertical="center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6 6 3" xfId="49"/>
    <cellStyle name="20% - 强调文字颜色 1 2 2 3 3" xfId="50"/>
    <cellStyle name="40% - 强调文字颜色 1 3 2 3" xfId="51"/>
    <cellStyle name="60% - 强调文字颜色 2 6 2 2 3" xfId="52"/>
    <cellStyle name="40% - 强调文字颜色 6 2 3 3 3" xfId="53"/>
    <cellStyle name="常规 6 7 3" xfId="54"/>
    <cellStyle name="20% - 强调文字颜色 2 4 2 3" xfId="55"/>
    <cellStyle name="常规 10 2 2 2 2 2 2 2 5" xfId="56"/>
    <cellStyle name="汇总 6" xfId="57"/>
    <cellStyle name="20% - 强调文字颜色 3 2 3 3" xfId="58"/>
    <cellStyle name="常规 15 4 2" xfId="59"/>
    <cellStyle name="60% - 强调文字颜色 3 5 2 2 3" xfId="60"/>
    <cellStyle name="20% - 强调文字颜色 4 2 4 3" xfId="61"/>
    <cellStyle name="60% - 强调文字颜色 5 3 2 2 2 3" xfId="62"/>
    <cellStyle name="40% - 强调文字颜色 2 2 3 2 2" xfId="63"/>
    <cellStyle name="常规 3 4 3" xfId="64"/>
    <cellStyle name="40% - 强调文字颜色 3 3 3 2" xfId="65"/>
    <cellStyle name="60% - 强调文字颜色 1 4 2 2" xfId="66"/>
    <cellStyle name="标题 2 3 3 2 3" xfId="67"/>
    <cellStyle name="20% - 强调文字颜色 6 4 2 2" xfId="68"/>
    <cellStyle name="标题 1 5 3 3" xfId="69"/>
    <cellStyle name="20% - 强调文字颜色 5 2 3 4" xfId="70"/>
    <cellStyle name="解释性文本 2 2" xfId="71"/>
    <cellStyle name="标题 4 5 2 2 3" xfId="72"/>
    <cellStyle name="计算 2 3 3" xfId="73"/>
    <cellStyle name="链接单元格 3 4 3" xfId="74"/>
    <cellStyle name="标题 5 3 4" xfId="75"/>
    <cellStyle name="警告文本 3 2 3" xfId="76"/>
    <cellStyle name="标题 3 4 3 2" xfId="77"/>
    <cellStyle name="40% - 强调文字颜色 5 7" xfId="78"/>
    <cellStyle name="常规 2 2 18 2" xfId="79"/>
    <cellStyle name="差 2 3 2" xfId="80"/>
    <cellStyle name="检查单元格 4 4 2" xfId="81"/>
    <cellStyle name="_ET_STYLE_NoName_00_" xfId="82"/>
    <cellStyle name="60% - 强调文字颜色 4 2 3 3 2" xfId="83"/>
    <cellStyle name="Normal 2" xfId="84"/>
    <cellStyle name="汇总 7" xfId="85"/>
    <cellStyle name="好 3 2" xfId="86"/>
    <cellStyle name="20% - 强调文字颜色 1 7" xfId="87"/>
    <cellStyle name="20% - 强调文字颜色 2 7" xfId="88"/>
    <cellStyle name="20% - 强调文字颜色 3 7" xfId="89"/>
    <cellStyle name="20% - 强调文字颜色 4 7" xfId="90"/>
    <cellStyle name="20% - 强调文字颜色 5 7" xfId="91"/>
    <cellStyle name="检查单元格 7" xfId="92"/>
    <cellStyle name="常规 20" xfId="93"/>
    <cellStyle name="常规 2 2" xfId="94"/>
    <cellStyle name="40% - 强调文字颜色 3 7" xfId="95"/>
    <cellStyle name="强调文字颜色 1 2 2 2 3" xfId="96"/>
    <cellStyle name="20% - 强调文字颜色 6 7" xfId="97"/>
    <cellStyle name="60% - 强调文字颜色 4 7" xfId="98"/>
    <cellStyle name="标题 3 7" xfId="99"/>
    <cellStyle name="60% - 强调文字颜色 5 7" xfId="100"/>
    <cellStyle name="差 7" xfId="101"/>
    <cellStyle name="60% - 强调文字颜色 2 7" xfId="102"/>
    <cellStyle name="60% - 强调文字颜色 3 7" xfId="103"/>
    <cellStyle name="60% - 强调文字颜色 6 7" xfId="104"/>
    <cellStyle name="标题 1 7" xfId="105"/>
    <cellStyle name="标题 10" xfId="106"/>
    <cellStyle name="标题 2 7" xfId="107"/>
    <cellStyle name="好 7" xfId="108"/>
    <cellStyle name="标题 4 7" xfId="109"/>
    <cellStyle name="解释性文本 7" xfId="110"/>
    <cellStyle name="常规 12 5" xfId="111"/>
    <cellStyle name="链接单元格 7" xfId="112"/>
    <cellStyle name="常规_钦州市2017年3月特困人员救助供养报表（3个表）" xfId="113"/>
    <cellStyle name="计算 7" xfId="114"/>
    <cellStyle name="警告文本 7" xfId="115"/>
  </cellStyles>
  <tableStyles count="0" defaultTableStyle="TableStyleMedium2" defaultPivotStyle="PivotStyleLight16"/>
  <colors>
    <mruColors>
      <color rgb="00E537E7"/>
      <color rgb="0098DEE0"/>
      <color rgb="00FFFF00"/>
      <color rgb="003622F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8"/>
  <sheetViews>
    <sheetView tabSelected="1" zoomScale="55" zoomScaleNormal="55" zoomScaleSheetLayoutView="50" workbookViewId="0">
      <selection activeCell="N24" sqref="N24"/>
    </sheetView>
  </sheetViews>
  <sheetFormatPr defaultColWidth="9" defaultRowHeight="13.5" outlineLevelRow="7"/>
  <cols>
    <col min="1" max="1" width="10.775" style="4" customWidth="1"/>
    <col min="2" max="2" width="9.44166666666667" style="4" customWidth="1"/>
    <col min="3" max="3" width="10.775" style="4" customWidth="1"/>
    <col min="4" max="5" width="10" style="4" customWidth="1"/>
    <col min="6" max="7" width="10.775" style="4" customWidth="1"/>
    <col min="8" max="9" width="9.33333333333333" style="4" customWidth="1"/>
    <col min="10" max="10" width="10.775" style="4" customWidth="1"/>
    <col min="11" max="11" width="11.8833333333333" style="4" customWidth="1"/>
    <col min="12" max="13" width="10.775" style="4" customWidth="1"/>
    <col min="14" max="14" width="20" style="4" customWidth="1"/>
    <col min="15" max="15" width="17.8833333333333" style="4" customWidth="1"/>
    <col min="16" max="16" width="21.25" style="4" customWidth="1"/>
    <col min="17" max="17" width="27.25" style="4" customWidth="1"/>
    <col min="18" max="18" width="14.775" style="4" customWidth="1"/>
    <col min="19" max="20" width="11.6666666666667" style="5" customWidth="1"/>
    <col min="21" max="21" width="11.6666666666667" style="4" customWidth="1"/>
    <col min="22" max="22" width="12.775" style="4" customWidth="1"/>
    <col min="23" max="23" width="12.5583333333333" style="4" customWidth="1"/>
    <col min="24" max="26" width="10.775" style="4" customWidth="1"/>
    <col min="27" max="27" width="12.3333333333333" style="4" customWidth="1"/>
    <col min="28" max="28" width="13.2166666666667" style="4" customWidth="1"/>
    <col min="29" max="29" width="21.75" style="4" customWidth="1"/>
    <col min="30" max="30" width="19.5" style="4" customWidth="1"/>
    <col min="31" max="31" width="20.75" style="4"/>
    <col min="32" max="32" width="17.125" style="4"/>
    <col min="33" max="33" width="10.375" style="4"/>
    <col min="34" max="16384" width="9" style="4"/>
  </cols>
  <sheetData>
    <row r="1" ht="66.9" customHeight="1" spans="1:3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ht="37.05" customHeight="1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1" customFormat="1" ht="40.95" customHeight="1" spans="1:30">
      <c r="A3" s="8" t="s">
        <v>2</v>
      </c>
      <c r="B3" s="8" t="s">
        <v>3</v>
      </c>
      <c r="C3" s="8" t="s">
        <v>4</v>
      </c>
      <c r="D3" s="8" t="s">
        <v>5</v>
      </c>
      <c r="E3" s="8"/>
      <c r="F3" s="8"/>
      <c r="G3" s="8" t="s">
        <v>6</v>
      </c>
      <c r="H3" s="8" t="s">
        <v>5</v>
      </c>
      <c r="I3" s="8"/>
      <c r="J3" s="8"/>
      <c r="K3" s="8" t="s">
        <v>7</v>
      </c>
      <c r="L3" s="8" t="s">
        <v>8</v>
      </c>
      <c r="M3" s="8"/>
      <c r="N3" s="8" t="s">
        <v>9</v>
      </c>
      <c r="O3" s="14"/>
      <c r="P3" s="15"/>
      <c r="Q3" s="15"/>
      <c r="R3" s="17"/>
      <c r="S3" s="17"/>
      <c r="T3" s="17"/>
      <c r="U3" s="18"/>
      <c r="V3" s="8" t="s">
        <v>10</v>
      </c>
      <c r="W3" s="8"/>
      <c r="X3" s="8"/>
      <c r="Y3" s="8"/>
      <c r="Z3" s="8" t="s">
        <v>11</v>
      </c>
      <c r="AA3" s="8" t="s">
        <v>12</v>
      </c>
      <c r="AB3" s="8"/>
      <c r="AC3" s="25" t="s">
        <v>13</v>
      </c>
      <c r="AD3" s="25" t="s">
        <v>14</v>
      </c>
    </row>
    <row r="4" s="1" customFormat="1" ht="42" customHeight="1" spans="1:30">
      <c r="A4" s="8"/>
      <c r="B4" s="8"/>
      <c r="C4" s="8"/>
      <c r="D4" s="8" t="s">
        <v>15</v>
      </c>
      <c r="E4" s="8" t="s">
        <v>16</v>
      </c>
      <c r="F4" s="8" t="s">
        <v>17</v>
      </c>
      <c r="G4" s="8"/>
      <c r="H4" s="8" t="s">
        <v>15</v>
      </c>
      <c r="I4" s="8" t="s">
        <v>16</v>
      </c>
      <c r="J4" s="8" t="s">
        <v>17</v>
      </c>
      <c r="K4" s="8"/>
      <c r="L4" s="8" t="s">
        <v>18</v>
      </c>
      <c r="M4" s="8" t="s">
        <v>19</v>
      </c>
      <c r="N4" s="8"/>
      <c r="O4" s="8" t="s">
        <v>20</v>
      </c>
      <c r="P4" s="8" t="s">
        <v>21</v>
      </c>
      <c r="Q4" s="8"/>
      <c r="R4" s="19" t="s">
        <v>22</v>
      </c>
      <c r="S4" s="17"/>
      <c r="T4" s="20"/>
      <c r="U4" s="20" t="s">
        <v>23</v>
      </c>
      <c r="V4" s="21" t="s">
        <v>24</v>
      </c>
      <c r="W4" s="8" t="s">
        <v>25</v>
      </c>
      <c r="X4" s="8"/>
      <c r="Y4" s="8"/>
      <c r="Z4" s="8"/>
      <c r="AA4" s="8" t="s">
        <v>26</v>
      </c>
      <c r="AB4" s="8" t="s">
        <v>27</v>
      </c>
      <c r="AC4" s="25"/>
      <c r="AD4" s="25"/>
    </row>
    <row r="5" s="1" customFormat="1" ht="117" customHeight="1" spans="1:30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 t="s">
        <v>26</v>
      </c>
      <c r="Q5" s="8" t="s">
        <v>27</v>
      </c>
      <c r="R5" s="22"/>
      <c r="S5" s="8" t="s">
        <v>28</v>
      </c>
      <c r="T5" s="8" t="s">
        <v>29</v>
      </c>
      <c r="U5" s="23"/>
      <c r="V5" s="22"/>
      <c r="W5" s="8" t="s">
        <v>15</v>
      </c>
      <c r="X5" s="8" t="s">
        <v>16</v>
      </c>
      <c r="Y5" s="8" t="s">
        <v>17</v>
      </c>
      <c r="Z5" s="8"/>
      <c r="AA5" s="8"/>
      <c r="AB5" s="8"/>
      <c r="AC5" s="25"/>
      <c r="AD5" s="25"/>
    </row>
    <row r="6" s="1" customFormat="1" ht="36" customHeight="1" spans="1:30">
      <c r="A6" s="9" t="s">
        <v>30</v>
      </c>
      <c r="B6" s="10" t="s">
        <v>31</v>
      </c>
      <c r="C6" s="10" t="s">
        <v>31</v>
      </c>
      <c r="D6" s="10" t="s">
        <v>31</v>
      </c>
      <c r="E6" s="10" t="s">
        <v>31</v>
      </c>
      <c r="F6" s="10" t="s">
        <v>31</v>
      </c>
      <c r="G6" s="10" t="s">
        <v>31</v>
      </c>
      <c r="H6" s="10" t="s">
        <v>31</v>
      </c>
      <c r="I6" s="10" t="s">
        <v>31</v>
      </c>
      <c r="J6" s="10" t="s">
        <v>31</v>
      </c>
      <c r="K6" s="10" t="s">
        <v>32</v>
      </c>
      <c r="L6" s="10" t="s">
        <v>32</v>
      </c>
      <c r="M6" s="10" t="s">
        <v>32</v>
      </c>
      <c r="N6" s="10" t="s">
        <v>33</v>
      </c>
      <c r="O6" s="10" t="s">
        <v>33</v>
      </c>
      <c r="P6" s="10" t="s">
        <v>33</v>
      </c>
      <c r="Q6" s="10" t="s">
        <v>33</v>
      </c>
      <c r="R6" s="10" t="s">
        <v>33</v>
      </c>
      <c r="S6" s="10" t="s">
        <v>33</v>
      </c>
      <c r="T6" s="10" t="s">
        <v>33</v>
      </c>
      <c r="U6" s="10" t="s">
        <v>33</v>
      </c>
      <c r="V6" s="10" t="s">
        <v>34</v>
      </c>
      <c r="W6" s="10" t="s">
        <v>34</v>
      </c>
      <c r="X6" s="10" t="s">
        <v>34</v>
      </c>
      <c r="Y6" s="10" t="s">
        <v>34</v>
      </c>
      <c r="Z6" s="32" t="s">
        <v>35</v>
      </c>
      <c r="AA6" s="32" t="s">
        <v>36</v>
      </c>
      <c r="AB6" s="32" t="s">
        <v>37</v>
      </c>
      <c r="AC6" s="26"/>
      <c r="AD6" s="26"/>
    </row>
    <row r="7" s="2" customFormat="1" ht="195" customHeight="1" spans="1:35">
      <c r="A7" s="11" t="s">
        <v>38</v>
      </c>
      <c r="B7" s="12">
        <v>502</v>
      </c>
      <c r="C7" s="12">
        <v>204</v>
      </c>
      <c r="D7" s="12">
        <v>15</v>
      </c>
      <c r="E7" s="12">
        <v>17</v>
      </c>
      <c r="F7" s="12">
        <v>172</v>
      </c>
      <c r="G7" s="12">
        <v>298</v>
      </c>
      <c r="H7" s="12">
        <v>110</v>
      </c>
      <c r="I7" s="12">
        <v>70</v>
      </c>
      <c r="J7" s="12">
        <v>118</v>
      </c>
      <c r="K7" s="12">
        <f>454+460+475+471+492+495+497+501+502</f>
        <v>4347</v>
      </c>
      <c r="L7" s="12">
        <f>147+148+157+154+158+124+120+122+125</f>
        <v>1255</v>
      </c>
      <c r="M7" s="12">
        <f>78+82+80+77+85+87+84+86+87</f>
        <v>746</v>
      </c>
      <c r="N7" s="16">
        <f>O7+P7+Q7+R7</f>
        <v>630.9795</v>
      </c>
      <c r="O7" s="16">
        <f>K7*990/10000</f>
        <v>430.353</v>
      </c>
      <c r="P7" s="16">
        <f>106.0272+15.84+16.104+16.5</f>
        <v>154.4712</v>
      </c>
      <c r="Q7" s="16">
        <f>29.1933+5.544+5.676+5.742</f>
        <v>46.1553</v>
      </c>
      <c r="R7" s="16">
        <f>S7+T7</f>
        <v>0</v>
      </c>
      <c r="S7" s="24">
        <v>0</v>
      </c>
      <c r="T7" s="24">
        <v>0</v>
      </c>
      <c r="U7" s="24">
        <v>0</v>
      </c>
      <c r="V7" s="12">
        <v>11880</v>
      </c>
      <c r="W7" s="12">
        <v>14328</v>
      </c>
      <c r="X7" s="12">
        <v>7164</v>
      </c>
      <c r="Y7" s="12">
        <v>0</v>
      </c>
      <c r="Z7" s="27">
        <f t="shared" ref="Z7:AB7" si="0">O7*10000/K7</f>
        <v>990</v>
      </c>
      <c r="AA7" s="27">
        <f t="shared" si="0"/>
        <v>1230.84621513944</v>
      </c>
      <c r="AB7" s="27">
        <f t="shared" si="0"/>
        <v>618.703753351206</v>
      </c>
      <c r="AC7" s="12">
        <v>559.0395</v>
      </c>
      <c r="AD7" s="12">
        <f>49.698+22.242</f>
        <v>71.94</v>
      </c>
      <c r="AE7" s="28"/>
      <c r="AF7" s="29"/>
      <c r="AG7" s="30"/>
      <c r="AH7" s="31"/>
      <c r="AI7" s="31"/>
    </row>
    <row r="8" s="3" customFormat="1" ht="31.05" customHeight="1" spans="1:30">
      <c r="A8" s="13" t="s">
        <v>39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</sheetData>
  <mergeCells count="34">
    <mergeCell ref="A1:AD1"/>
    <mergeCell ref="A2:AD2"/>
    <mergeCell ref="D3:F3"/>
    <mergeCell ref="H3:J3"/>
    <mergeCell ref="L3:M3"/>
    <mergeCell ref="O3:U3"/>
    <mergeCell ref="V3:Y3"/>
    <mergeCell ref="AA3:AB3"/>
    <mergeCell ref="P4:Q4"/>
    <mergeCell ref="W4:Y4"/>
    <mergeCell ref="A8:AD8"/>
    <mergeCell ref="A3:A5"/>
    <mergeCell ref="B3:B5"/>
    <mergeCell ref="C3:C5"/>
    <mergeCell ref="D4:D5"/>
    <mergeCell ref="E4:E5"/>
    <mergeCell ref="F4:F5"/>
    <mergeCell ref="G3:G5"/>
    <mergeCell ref="H4:H5"/>
    <mergeCell ref="I4:I5"/>
    <mergeCell ref="J4:J5"/>
    <mergeCell ref="K3:K5"/>
    <mergeCell ref="L4:L5"/>
    <mergeCell ref="M4:M5"/>
    <mergeCell ref="N3:N5"/>
    <mergeCell ref="O4:O5"/>
    <mergeCell ref="R4:R5"/>
    <mergeCell ref="U4:U5"/>
    <mergeCell ref="V4:V5"/>
    <mergeCell ref="Z3:Z5"/>
    <mergeCell ref="AA4:AA5"/>
    <mergeCell ref="AB4:AB5"/>
    <mergeCell ref="AC3:AC6"/>
    <mergeCell ref="AD3:AD6"/>
  </mergeCells>
  <pageMargins left="0.786805555555556" right="0.7" top="0.75" bottom="0.75" header="0.3" footer="0.3"/>
  <pageSetup paperSize="9" scale="3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青果</cp:lastModifiedBy>
  <dcterms:created xsi:type="dcterms:W3CDTF">2021-06-08T07:18:00Z</dcterms:created>
  <dcterms:modified xsi:type="dcterms:W3CDTF">2025-10-10T09:40:05Z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FC5D0099BD8A4A928F514BC601C21E9B_13</vt:lpwstr>
  </property>
  <property fmtid="{D5CDD505-2E9C-101B-9397-08002B2CF9AE}" pid="4" name="KSOReadingLayout">
    <vt:bool>false</vt:bool>
  </property>
</Properties>
</file>